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70" windowWidth="13875" windowHeight="8190" activeTab="2"/>
  </bookViews>
  <sheets>
    <sheet name="B.S" sheetId="1" r:id="rId1"/>
    <sheet name="I.S" sheetId="2" r:id="rId2"/>
    <sheet name="CF.S" sheetId="3" r:id="rId3"/>
  </sheets>
  <definedNames/>
  <calcPr fullCalcOnLoad="1"/>
</workbook>
</file>

<file path=xl/sharedStrings.xml><?xml version="1.0" encoding="utf-8"?>
<sst xmlns="http://schemas.openxmlformats.org/spreadsheetml/2006/main" count="250" uniqueCount="184">
  <si>
    <t xml:space="preserve">       TrÇn Quang CÇn                                 Phan Anh Quang</t>
  </si>
  <si>
    <t xml:space="preserve">Ng­êi lËp biÓu                            KÕ to¸n tr­ëng                                  </t>
  </si>
  <si>
    <t>V.19</t>
  </si>
  <si>
    <t xml:space="preserve">V.23      </t>
  </si>
  <si>
    <t>Tæng gi¸m ®èc</t>
  </si>
  <si>
    <t xml:space="preserve">         Tæng Gi¸m ®èc</t>
  </si>
  <si>
    <t xml:space="preserve">V.01      </t>
  </si>
  <si>
    <t xml:space="preserve">          </t>
  </si>
  <si>
    <t xml:space="preserve">V.03      </t>
  </si>
  <si>
    <t xml:space="preserve">V.04      </t>
  </si>
  <si>
    <t xml:space="preserve">V.06      </t>
  </si>
  <si>
    <t xml:space="preserve">V.08      </t>
  </si>
  <si>
    <t xml:space="preserve">V.10      </t>
  </si>
  <si>
    <t xml:space="preserve">V.11      </t>
  </si>
  <si>
    <t xml:space="preserve">V.14      </t>
  </si>
  <si>
    <t xml:space="preserve">V.15      </t>
  </si>
  <si>
    <t xml:space="preserve">V.16      </t>
  </si>
  <si>
    <t xml:space="preserve">V.17      </t>
  </si>
  <si>
    <t xml:space="preserve">V.18      </t>
  </si>
  <si>
    <t xml:space="preserve">V.20      </t>
  </si>
  <si>
    <t xml:space="preserve">VI.25     </t>
  </si>
  <si>
    <t xml:space="preserve">VI.27     </t>
  </si>
  <si>
    <t xml:space="preserve">VI.26     </t>
  </si>
  <si>
    <t xml:space="preserve">VI.28     </t>
  </si>
  <si>
    <t xml:space="preserve">VI.30     </t>
  </si>
  <si>
    <t>KÕ to¸n tr­ëng</t>
  </si>
  <si>
    <t xml:space="preserve">                 Ng­êi lËp</t>
  </si>
  <si>
    <t xml:space="preserve">        </t>
  </si>
  <si>
    <t>VII.34</t>
  </si>
  <si>
    <t>§oµn §øc Hång</t>
  </si>
  <si>
    <t>Chªnh lÖch</t>
  </si>
  <si>
    <t>§µ N½ng, ngµy 10 th¸ng 02 n¨m 2008</t>
  </si>
  <si>
    <t xml:space="preserve">    Ng­êi lËp                           KÕ to¸n tr­ëng</t>
  </si>
  <si>
    <t>TrÇn Quang CÇn                         Phan Anh Quang</t>
  </si>
  <si>
    <t xml:space="preserve"> Phan Anh Quang</t>
  </si>
  <si>
    <t>TrÇn Quang CÇn</t>
  </si>
  <si>
    <t xml:space="preserve">     §µ N½ng, Ngµy 10 th¸ng 02 n¨m 2008</t>
  </si>
  <si>
    <t>I</t>
  </si>
  <si>
    <t>II</t>
  </si>
  <si>
    <t>III</t>
  </si>
  <si>
    <t>IV</t>
  </si>
  <si>
    <t>V</t>
  </si>
  <si>
    <t>Vietnam Electricity Construction Joint- Stock Corporation</t>
  </si>
  <si>
    <t>BALANCE SHEET</t>
  </si>
  <si>
    <t>Quarter 4 - 2007 (As at Dec. 31st 2007)</t>
  </si>
  <si>
    <t>Unit: VND</t>
  </si>
  <si>
    <t>Code</t>
  </si>
  <si>
    <t>Note</t>
  </si>
  <si>
    <t>Jan. 01st 2007</t>
  </si>
  <si>
    <t>Dec. 31st 2007</t>
  </si>
  <si>
    <t>No.</t>
  </si>
  <si>
    <t>ASSETS</t>
  </si>
  <si>
    <t>A</t>
  </si>
  <si>
    <t>Cash &amp; Cash equivalents</t>
  </si>
  <si>
    <t>Cash</t>
  </si>
  <si>
    <t>Short-term receivables</t>
  </si>
  <si>
    <t>Trade accounts receivables</t>
  </si>
  <si>
    <t>Include: receivables from units in VNECO</t>
  </si>
  <si>
    <t>Prepayment to suppliers</t>
  </si>
  <si>
    <t>Other receivables</t>
  </si>
  <si>
    <t>Inventories</t>
  </si>
  <si>
    <t>Other short-term assets</t>
  </si>
  <si>
    <t>Short-term prepaid expenses</t>
  </si>
  <si>
    <t>VAT deductible</t>
  </si>
  <si>
    <t>B</t>
  </si>
  <si>
    <t>Long-term receivables</t>
  </si>
  <si>
    <t>Long-term receivables from customers</t>
  </si>
  <si>
    <t>Fixed assets</t>
  </si>
  <si>
    <t>Tangible fixed assets</t>
  </si>
  <si>
    <t xml:space="preserve">  - Historical cost</t>
  </si>
  <si>
    <t xml:space="preserve">  - Accumulated depreciation (*)</t>
  </si>
  <si>
    <t>Intangible fixed assets</t>
  </si>
  <si>
    <t>Construction in progress</t>
  </si>
  <si>
    <t>Long-term financial investments</t>
  </si>
  <si>
    <t>Investment in subsidiary company</t>
  </si>
  <si>
    <t>Investment in joint venture</t>
  </si>
  <si>
    <t>Other long-term investments</t>
  </si>
  <si>
    <t>Provision for diminution in value of long-term financial investments (*)</t>
  </si>
  <si>
    <t>Other long-term assets</t>
  </si>
  <si>
    <t>Long-term prepaid expenses</t>
  </si>
  <si>
    <t>Others</t>
  </si>
  <si>
    <t>TOTAL ASSETS (270 = 100+200)</t>
  </si>
  <si>
    <t>CAPITAL SOURCE</t>
  </si>
  <si>
    <t>Short-term liabilities</t>
  </si>
  <si>
    <t>Short-term borrowing</t>
  </si>
  <si>
    <t>Trade accounts payable</t>
  </si>
  <si>
    <t>Include payable to units in VNECO</t>
  </si>
  <si>
    <t>Advances from customers</t>
  </si>
  <si>
    <t>Taxes and payable to state budget</t>
  </si>
  <si>
    <t>Payable to employees</t>
  </si>
  <si>
    <t>Payable expenses</t>
  </si>
  <si>
    <t>Other short-term payables</t>
  </si>
  <si>
    <t>Provision for current liabilities</t>
  </si>
  <si>
    <t>Long-term liabilities</t>
  </si>
  <si>
    <t>Long-term borrowing</t>
  </si>
  <si>
    <t>Provision for unemployment benefit</t>
  </si>
  <si>
    <t>Capital sources and funds</t>
  </si>
  <si>
    <t>Paid-in capital</t>
  </si>
  <si>
    <t>Capital surplus</t>
  </si>
  <si>
    <t>Investment and development funds</t>
  </si>
  <si>
    <t>Retained after-tax profit</t>
  </si>
  <si>
    <t>Budget sources</t>
  </si>
  <si>
    <t>Bonus and welfare funds</t>
  </si>
  <si>
    <t>SHORT-TERM ASSETS (100=110+120+130+140+150)</t>
  </si>
  <si>
    <t xml:space="preserve">Short-term financial investments </t>
  </si>
  <si>
    <t xml:space="preserve">Short-term investments </t>
  </si>
  <si>
    <t>Provision for devalution of short-term investments</t>
  </si>
  <si>
    <t>Receivables from construction contracts under percentage of completion method</t>
  </si>
  <si>
    <t xml:space="preserve">Other receivables  </t>
  </si>
  <si>
    <t>Provision for short-term bad receivables</t>
  </si>
  <si>
    <t xml:space="preserve">Other current assets  </t>
  </si>
  <si>
    <t>LONG-TERM ASSETS (200=210+220+240+250+260)</t>
  </si>
  <si>
    <t>Property Investment</t>
  </si>
  <si>
    <t xml:space="preserve">  - Historical cost </t>
  </si>
  <si>
    <t>LIABILITIES (300=310+320)</t>
  </si>
  <si>
    <t>Accounts payable-Affiliate</t>
  </si>
  <si>
    <t xml:space="preserve">Long-term accounts payable-Affiliate  </t>
  </si>
  <si>
    <t>Other long-term payables</t>
  </si>
  <si>
    <t>Provision for long-term liabilities</t>
  </si>
  <si>
    <t>OWNER'S EQUITY  (400=410+420)</t>
  </si>
  <si>
    <t>Other capital of owner</t>
  </si>
  <si>
    <t>Treasury stock</t>
  </si>
  <si>
    <t>Financial reserve fund</t>
  </si>
  <si>
    <t xml:space="preserve">Other Fund belong to owner's equity </t>
  </si>
  <si>
    <t>Budgets</t>
  </si>
  <si>
    <t>TOTAL RESOURCES (440=300+400)</t>
  </si>
  <si>
    <t>INCOME STATEMENT</t>
  </si>
  <si>
    <t>Quarter 4 - 2007</t>
  </si>
  <si>
    <t>Quarter 4</t>
  </si>
  <si>
    <t>Accumulation from Jan. 01st to Dec. 31st</t>
  </si>
  <si>
    <t>Items</t>
  </si>
  <si>
    <t>1. Sales</t>
  </si>
  <si>
    <t>2. Deductions</t>
  </si>
  <si>
    <t>3. Net sales and services</t>
  </si>
  <si>
    <t>4. Cost of goods sold</t>
  </si>
  <si>
    <t>5. Gross profit</t>
  </si>
  <si>
    <t>6. Financial income</t>
  </si>
  <si>
    <t>7. Financial expenses</t>
  </si>
  <si>
    <t xml:space="preserve">   - Include: Interest expenses</t>
  </si>
  <si>
    <t>8. Selling expenses</t>
  </si>
  <si>
    <t>9. General &amp; administration expenses</t>
  </si>
  <si>
    <t>10. Net operating profit</t>
  </si>
  <si>
    <t>11. Other income</t>
  </si>
  <si>
    <t>12. Other expenses</t>
  </si>
  <si>
    <t>13. Other profit</t>
  </si>
  <si>
    <t>14. Profit before tax</t>
  </si>
  <si>
    <t>15. Current corporate income tax expenses</t>
  </si>
  <si>
    <t>16. Deferred corporate income tax expenses</t>
  </si>
  <si>
    <t>17. Profit after tax</t>
  </si>
  <si>
    <t>18. EPS (VND/share)</t>
  </si>
  <si>
    <r>
      <t>Note:</t>
    </r>
    <r>
      <rPr>
        <sz val="13"/>
        <rFont val="Times New Roman"/>
        <family val="1"/>
      </rPr>
      <t xml:space="preserve"> The quarter 4 - 2006 hasnot figure because VNECO didn't write report for every quarter</t>
    </r>
  </si>
  <si>
    <t>CASH FLOWS STATEMENT</t>
  </si>
  <si>
    <t>Quarter 4 - 2007 (Direct method)</t>
  </si>
  <si>
    <t>Accumulation from Jan. 01st to Dec. 31st 2007</t>
  </si>
  <si>
    <t>I. CASH FLOWS FROM OPERATING ACTIVITIES:</t>
  </si>
  <si>
    <t>1. Cash received from sale or services and other revenue</t>
  </si>
  <si>
    <t>2. Cash paid for supplier</t>
  </si>
  <si>
    <t>3. Cash paid for employee</t>
  </si>
  <si>
    <t>4. Cash paid for interest</t>
  </si>
  <si>
    <t>5. Cash paid for corporate income tax</t>
  </si>
  <si>
    <t>6. Other receivables</t>
  </si>
  <si>
    <t>7. Other payables</t>
  </si>
  <si>
    <t>Net cash provided by (used in) operating activities</t>
  </si>
  <si>
    <t>II. CASH FLOWS FROM INVESTING ACTIVITIES:</t>
  </si>
  <si>
    <t>1. Cash paid for purchase of capital assets and other long-term assets</t>
  </si>
  <si>
    <t>2. Cash received from liquidation or disposal of capital assets and other long-term assets</t>
  </si>
  <si>
    <t>3. Cash paid for lending or purchase debt tools of other companies</t>
  </si>
  <si>
    <t>4. Withdrawal of lending or resale debt tools of other companies</t>
  </si>
  <si>
    <t>5. Cash paid for joining capital in other companies</t>
  </si>
  <si>
    <t>6. Withdrawal of capital in other companies</t>
  </si>
  <si>
    <t>7. Cash received from interest, dividend and distributed profit</t>
  </si>
  <si>
    <t>III. CASH FLOWS FROM FINANCING ACTIVITIES:</t>
  </si>
  <si>
    <t>1. Cash received from issuing stock, other owners' equity</t>
  </si>
  <si>
    <t>2. Cash paid to owners equity, repurchase issued stock</t>
  </si>
  <si>
    <t>3. Cash received from long-term and short-term borrowings</t>
  </si>
  <si>
    <t>4. Cash paid to principal debt</t>
  </si>
  <si>
    <t>5. Cash paid to financial lease debt</t>
  </si>
  <si>
    <t>6. Dividend, profit paid for owners</t>
  </si>
  <si>
    <t>Net cash (used in) provided by financing activities</t>
  </si>
  <si>
    <t>Net cash during the period (50=20+30+40)</t>
  </si>
  <si>
    <t>CASH AND CASH EQUIVALENTS AT BEGINNING OF YEAR</t>
  </si>
  <si>
    <t>Influence of foreign exchange fluctuation</t>
  </si>
  <si>
    <t>CASH AND CASH EQUIVALENTS AT END OF YEAR (70=50+60+61)</t>
  </si>
  <si>
    <t>Net cash used in investing activities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</si>
</sst>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\ ###\ ###\ ###\ ###\ ###"/>
    <numFmt numFmtId="167" formatCode="\ ###\ ###\ ###\ ###"/>
    <numFmt numFmtId="168" formatCode="_(* #,##0.0_);_(* \(#,##0.0\);_(* &quot;-&quot;??_);_(@_)"/>
    <numFmt numFmtId="169" formatCode="\ #\ ###\ ###\ ###\ ###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7">
    <font>
      <sz val="13"/>
      <name val=".VnTime"/>
      <family val="0"/>
    </font>
    <font>
      <sz val="10"/>
      <name val="Arial"/>
      <family val="0"/>
    </font>
    <font>
      <b/>
      <sz val="10"/>
      <name val="Times New Roman"/>
      <family val="1"/>
    </font>
    <font>
      <u val="single"/>
      <sz val="13"/>
      <color indexed="12"/>
      <name val=".VnTime"/>
      <family val="0"/>
    </font>
    <font>
      <u val="single"/>
      <sz val="13"/>
      <color indexed="36"/>
      <name val=".VnTim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3"/>
      <name val="Times New Roman"/>
      <family val="1"/>
    </font>
    <font>
      <b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165" fontId="28" fillId="0" borderId="0" xfId="42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3" fillId="24" borderId="13" xfId="0" applyFont="1" applyFill="1" applyBorder="1" applyAlignment="1">
      <alignment horizontal="center" vertical="center"/>
    </xf>
    <xf numFmtId="14" fontId="23" fillId="24" borderId="1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57" applyFont="1" applyAlignment="1">
      <alignment vertical="center"/>
      <protection/>
    </xf>
    <xf numFmtId="0" fontId="27" fillId="0" borderId="0" xfId="57" applyFont="1" applyAlignment="1">
      <alignment vertical="center"/>
      <protection/>
    </xf>
    <xf numFmtId="164" fontId="27" fillId="0" borderId="0" xfId="57" applyNumberFormat="1" applyFont="1" applyAlignment="1">
      <alignment vertical="center"/>
      <protection/>
    </xf>
    <xf numFmtId="0" fontId="2" fillId="0" borderId="0" xfId="0" applyFont="1" applyFill="1" applyBorder="1" applyAlignment="1">
      <alignment horizontal="left" vertical="center"/>
    </xf>
    <xf numFmtId="0" fontId="27" fillId="0" borderId="0" xfId="57" applyFont="1" applyFill="1" applyBorder="1" applyAlignment="1">
      <alignment vertical="center"/>
      <protection/>
    </xf>
    <xf numFmtId="0" fontId="28" fillId="0" borderId="0" xfId="0" applyFont="1" applyFill="1" applyBorder="1" applyAlignment="1">
      <alignment vertical="center"/>
    </xf>
    <xf numFmtId="0" fontId="22" fillId="0" borderId="0" xfId="57" applyFont="1" applyAlignment="1">
      <alignment vertical="center"/>
      <protection/>
    </xf>
    <xf numFmtId="0" fontId="22" fillId="0" borderId="0" xfId="57" applyFont="1" applyAlignment="1">
      <alignment horizontal="center" vertical="center"/>
      <protection/>
    </xf>
    <xf numFmtId="0" fontId="25" fillId="0" borderId="0" xfId="57" applyFont="1" applyAlignment="1">
      <alignment vertical="center"/>
      <protection/>
    </xf>
    <xf numFmtId="0" fontId="25" fillId="0" borderId="0" xfId="57" applyFont="1" applyAlignment="1">
      <alignment horizontal="center" vertical="center"/>
      <protection/>
    </xf>
    <xf numFmtId="0" fontId="31" fillId="0" borderId="0" xfId="57" applyFont="1" applyAlignment="1">
      <alignment horizontal="center" vertical="center"/>
      <protection/>
    </xf>
    <xf numFmtId="0" fontId="23" fillId="0" borderId="14" xfId="0" applyFont="1" applyBorder="1" applyAlignment="1">
      <alignment horizontal="left" vertical="center"/>
    </xf>
    <xf numFmtId="0" fontId="23" fillId="0" borderId="14" xfId="57" applyFont="1" applyBorder="1" applyAlignment="1">
      <alignment horizontal="center" vertical="center"/>
      <protection/>
    </xf>
    <xf numFmtId="164" fontId="23" fillId="0" borderId="14" xfId="42" applyNumberFormat="1" applyFont="1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23" fillId="0" borderId="15" xfId="57" applyFont="1" applyBorder="1" applyAlignment="1">
      <alignment horizontal="center" vertical="center"/>
      <protection/>
    </xf>
    <xf numFmtId="164" fontId="23" fillId="0" borderId="15" xfId="42" applyNumberFormat="1" applyFont="1" applyBorder="1" applyAlignment="1">
      <alignment vertical="center"/>
    </xf>
    <xf numFmtId="0" fontId="26" fillId="0" borderId="15" xfId="0" applyFont="1" applyBorder="1" applyAlignment="1">
      <alignment horizontal="left" vertical="center"/>
    </xf>
    <xf numFmtId="0" fontId="26" fillId="0" borderId="15" xfId="57" applyFont="1" applyBorder="1" applyAlignment="1">
      <alignment horizontal="center" vertical="center"/>
      <protection/>
    </xf>
    <xf numFmtId="164" fontId="26" fillId="0" borderId="15" xfId="42" applyNumberFormat="1" applyFont="1" applyBorder="1" applyAlignment="1">
      <alignment vertical="center"/>
    </xf>
    <xf numFmtId="0" fontId="32" fillId="0" borderId="15" xfId="0" applyFont="1" applyBorder="1" applyAlignment="1">
      <alignment horizontal="left" vertical="center"/>
    </xf>
    <xf numFmtId="0" fontId="33" fillId="0" borderId="15" xfId="57" applyFont="1" applyBorder="1" applyAlignment="1">
      <alignment horizontal="center" vertical="center"/>
      <protection/>
    </xf>
    <xf numFmtId="164" fontId="33" fillId="0" borderId="15" xfId="42" applyNumberFormat="1" applyFont="1" applyBorder="1" applyAlignment="1">
      <alignment vertical="center"/>
    </xf>
    <xf numFmtId="164" fontId="26" fillId="0" borderId="15" xfId="42" applyNumberFormat="1" applyFont="1" applyBorder="1" applyAlignment="1">
      <alignment horizontal="right" vertical="center"/>
    </xf>
    <xf numFmtId="164" fontId="23" fillId="0" borderId="15" xfId="42" applyNumberFormat="1" applyFont="1" applyBorder="1" applyAlignment="1">
      <alignment horizontal="right" vertical="center"/>
    </xf>
    <xf numFmtId="0" fontId="26" fillId="0" borderId="16" xfId="0" applyFont="1" applyBorder="1" applyAlignment="1">
      <alignment horizontal="left" vertical="center"/>
    </xf>
    <xf numFmtId="0" fontId="26" fillId="0" borderId="16" xfId="57" applyFont="1" applyBorder="1" applyAlignment="1">
      <alignment horizontal="center" vertical="center"/>
      <protection/>
    </xf>
    <xf numFmtId="164" fontId="26" fillId="0" borderId="16" xfId="42" applyNumberFormat="1" applyFont="1" applyBorder="1" applyAlignment="1">
      <alignment vertical="center"/>
    </xf>
    <xf numFmtId="0" fontId="23" fillId="25" borderId="13" xfId="0" applyFont="1" applyFill="1" applyBorder="1" applyAlignment="1">
      <alignment horizontal="left" vertical="center"/>
    </xf>
    <xf numFmtId="0" fontId="23" fillId="25" borderId="13" xfId="57" applyFont="1" applyFill="1" applyBorder="1" applyAlignment="1">
      <alignment horizontal="center" vertical="center"/>
      <protection/>
    </xf>
    <xf numFmtId="164" fontId="23" fillId="25" borderId="13" xfId="42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57" applyFont="1" applyFill="1" applyBorder="1" applyAlignment="1">
      <alignment horizontal="center" vertical="center"/>
      <protection/>
    </xf>
    <xf numFmtId="164" fontId="23" fillId="0" borderId="0" xfId="42" applyNumberFormat="1" applyFont="1" applyFill="1" applyBorder="1" applyAlignment="1">
      <alignment vertical="center"/>
    </xf>
    <xf numFmtId="0" fontId="23" fillId="0" borderId="17" xfId="0" applyFont="1" applyBorder="1" applyAlignment="1">
      <alignment horizontal="left" vertical="center"/>
    </xf>
    <xf numFmtId="0" fontId="26" fillId="0" borderId="15" xfId="57" applyFont="1" applyBorder="1" applyAlignment="1">
      <alignment horizontal="left" vertical="center"/>
      <protection/>
    </xf>
    <xf numFmtId="0" fontId="23" fillId="0" borderId="0" xfId="57" applyFont="1" applyBorder="1" applyAlignment="1">
      <alignment vertical="center"/>
      <protection/>
    </xf>
    <xf numFmtId="164" fontId="23" fillId="0" borderId="0" xfId="57" applyNumberFormat="1" applyFont="1" applyBorder="1" applyAlignment="1">
      <alignment vertical="center"/>
      <protection/>
    </xf>
    <xf numFmtId="0" fontId="28" fillId="25" borderId="13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4" fillId="0" borderId="0" xfId="0" applyFont="1" applyBorder="1" applyAlignment="1">
      <alignment horizontal="right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64" fontId="23" fillId="0" borderId="14" xfId="42" applyNumberFormat="1" applyFont="1" applyBorder="1" applyAlignment="1">
      <alignment horizontal="right" vertical="center"/>
    </xf>
    <xf numFmtId="164" fontId="23" fillId="0" borderId="14" xfId="42" applyNumberFormat="1" applyFont="1" applyFill="1" applyBorder="1" applyAlignment="1">
      <alignment horizontal="right" vertical="center"/>
    </xf>
    <xf numFmtId="164" fontId="2" fillId="0" borderId="14" xfId="42" applyNumberFormat="1" applyFont="1" applyFill="1" applyBorder="1" applyAlignment="1">
      <alignment horizontal="right" vertical="center"/>
    </xf>
    <xf numFmtId="0" fontId="26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vertical="center"/>
    </xf>
    <xf numFmtId="164" fontId="26" fillId="0" borderId="15" xfId="42" applyNumberFormat="1" applyFont="1" applyFill="1" applyBorder="1" applyAlignment="1">
      <alignment horizontal="right" vertical="center"/>
    </xf>
    <xf numFmtId="164" fontId="27" fillId="0" borderId="15" xfId="42" applyNumberFormat="1" applyFont="1" applyFill="1" applyBorder="1" applyAlignment="1">
      <alignment horizontal="right" vertical="center"/>
    </xf>
    <xf numFmtId="164" fontId="2" fillId="0" borderId="15" xfId="42" applyNumberFormat="1" applyFont="1" applyFill="1" applyBorder="1" applyAlignment="1">
      <alignment horizontal="right" vertical="center"/>
    </xf>
    <xf numFmtId="164" fontId="23" fillId="0" borderId="15" xfId="42" applyNumberFormat="1" applyFont="1" applyFill="1" applyBorder="1" applyAlignment="1">
      <alignment horizontal="right" vertical="center"/>
    </xf>
    <xf numFmtId="0" fontId="26" fillId="0" borderId="21" xfId="0" applyFont="1" applyBorder="1" applyAlignment="1">
      <alignment horizontal="left" vertical="center"/>
    </xf>
    <xf numFmtId="0" fontId="26" fillId="0" borderId="21" xfId="0" applyFont="1" applyBorder="1" applyAlignment="1">
      <alignment horizontal="center" vertical="center"/>
    </xf>
    <xf numFmtId="164" fontId="26" fillId="0" borderId="21" xfId="42" applyNumberFormat="1" applyFont="1" applyBorder="1" applyAlignment="1">
      <alignment horizontal="right" vertical="center"/>
    </xf>
    <xf numFmtId="164" fontId="26" fillId="0" borderId="21" xfId="42" applyNumberFormat="1" applyFont="1" applyFill="1" applyBorder="1" applyAlignment="1">
      <alignment horizontal="right" vertical="center"/>
    </xf>
    <xf numFmtId="0" fontId="23" fillId="0" borderId="22" xfId="0" applyFont="1" applyFill="1" applyBorder="1" applyAlignment="1">
      <alignment horizontal="left" vertical="center"/>
    </xf>
    <xf numFmtId="164" fontId="23" fillId="0" borderId="18" xfId="42" applyNumberFormat="1" applyFont="1" applyFill="1" applyBorder="1" applyAlignment="1">
      <alignment horizontal="center" vertical="center"/>
    </xf>
    <xf numFmtId="164" fontId="23" fillId="0" borderId="18" xfId="42" applyNumberFormat="1" applyFont="1" applyFill="1" applyBorder="1" applyAlignment="1">
      <alignment horizontal="right" vertical="center"/>
    </xf>
    <xf numFmtId="164" fontId="2" fillId="22" borderId="23" xfId="42" applyNumberFormat="1" applyFont="1" applyFill="1" applyBorder="1" applyAlignment="1">
      <alignment horizontal="right" vertical="center"/>
    </xf>
    <xf numFmtId="0" fontId="23" fillId="0" borderId="24" xfId="0" applyFont="1" applyFill="1" applyBorder="1" applyAlignment="1">
      <alignment horizontal="left" vertical="center"/>
    </xf>
    <xf numFmtId="164" fontId="23" fillId="0" borderId="25" xfId="42" applyNumberFormat="1" applyFont="1" applyFill="1" applyBorder="1" applyAlignment="1">
      <alignment horizontal="center" vertical="center"/>
    </xf>
    <xf numFmtId="164" fontId="23" fillId="0" borderId="25" xfId="42" applyNumberFormat="1" applyFont="1" applyFill="1" applyBorder="1" applyAlignment="1">
      <alignment horizontal="right" vertical="center"/>
    </xf>
    <xf numFmtId="164" fontId="23" fillId="0" borderId="24" xfId="42" applyNumberFormat="1" applyFont="1" applyFill="1" applyBorder="1" applyAlignment="1">
      <alignment horizontal="right" vertical="center"/>
    </xf>
    <xf numFmtId="164" fontId="2" fillId="22" borderId="26" xfId="42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164" fontId="28" fillId="0" borderId="0" xfId="42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6" fillId="0" borderId="14" xfId="0" applyFont="1" applyBorder="1" applyAlignment="1" quotePrefix="1">
      <alignment horizontal="center" vertical="center"/>
    </xf>
    <xf numFmtId="0" fontId="26" fillId="0" borderId="15" xfId="0" applyFont="1" applyBorder="1" applyAlignment="1" quotePrefix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22" borderId="13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3" fillId="22" borderId="27" xfId="0" applyFont="1" applyFill="1" applyBorder="1" applyAlignment="1">
      <alignment horizontal="center" vertical="center"/>
    </xf>
    <xf numFmtId="0" fontId="23" fillId="22" borderId="20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3" fillId="22" borderId="19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66" fontId="23" fillId="0" borderId="14" xfId="42" applyNumberFormat="1" applyFont="1" applyBorder="1" applyAlignment="1">
      <alignment horizontal="right" vertical="center"/>
    </xf>
    <xf numFmtId="166" fontId="26" fillId="0" borderId="15" xfId="42" applyNumberFormat="1" applyFont="1" applyBorder="1" applyAlignment="1">
      <alignment horizontal="right" vertical="center"/>
    </xf>
    <xf numFmtId="0" fontId="23" fillId="0" borderId="15" xfId="0" applyFont="1" applyBorder="1" applyAlignment="1">
      <alignment horizontal="center" vertical="center"/>
    </xf>
    <xf numFmtId="3" fontId="23" fillId="0" borderId="15" xfId="42" applyNumberFormat="1" applyFont="1" applyBorder="1" applyAlignment="1">
      <alignment horizontal="right" vertical="center"/>
    </xf>
    <xf numFmtId="166" fontId="23" fillId="0" borderId="15" xfId="42" applyNumberFormat="1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/>
    </xf>
    <xf numFmtId="0" fontId="23" fillId="0" borderId="21" xfId="0" applyFont="1" applyBorder="1" applyAlignment="1">
      <alignment horizontal="center" vertical="center"/>
    </xf>
    <xf numFmtId="166" fontId="23" fillId="0" borderId="21" xfId="42" applyNumberFormat="1" applyFont="1" applyBorder="1" applyAlignment="1">
      <alignment horizontal="right" vertical="center"/>
    </xf>
    <xf numFmtId="0" fontId="23" fillId="22" borderId="13" xfId="0" applyFont="1" applyFill="1" applyBorder="1" applyAlignment="1">
      <alignment horizontal="left" vertical="center"/>
    </xf>
    <xf numFmtId="0" fontId="23" fillId="22" borderId="13" xfId="0" applyFont="1" applyFill="1" applyBorder="1" applyAlignment="1">
      <alignment horizontal="center" vertical="center"/>
    </xf>
    <xf numFmtId="166" fontId="23" fillId="22" borderId="13" xfId="42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166" fontId="2" fillId="0" borderId="0" xfId="42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164" fontId="28" fillId="0" borderId="0" xfId="0" applyNumberFormat="1" applyFont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zoomScalePageLayoutView="0" workbookViewId="0" topLeftCell="A1">
      <selection activeCell="B6" sqref="B6"/>
    </sheetView>
  </sheetViews>
  <sheetFormatPr defaultColWidth="8.72265625" defaultRowHeight="16.5"/>
  <cols>
    <col min="1" max="1" width="5.8125" style="4" customWidth="1"/>
    <col min="2" max="2" width="54.453125" style="4" bestFit="1" customWidth="1"/>
    <col min="3" max="3" width="4.6328125" style="4" bestFit="1" customWidth="1"/>
    <col min="4" max="4" width="6.8125" style="4" bestFit="1" customWidth="1"/>
    <col min="5" max="5" width="15.36328125" style="4" bestFit="1" customWidth="1"/>
    <col min="6" max="6" width="14.453125" style="4" bestFit="1" customWidth="1"/>
    <col min="7" max="7" width="12.36328125" style="4" bestFit="1" customWidth="1"/>
    <col min="8" max="16384" width="8.90625" style="4" customWidth="1"/>
  </cols>
  <sheetData>
    <row r="1" spans="1:13" ht="20.25" customHeight="1">
      <c r="A1" s="1" t="s">
        <v>42</v>
      </c>
      <c r="B1" s="1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2" spans="7:13" ht="16.5">
      <c r="G2" s="5"/>
      <c r="H2" s="3"/>
      <c r="I2" s="3"/>
      <c r="J2" s="3"/>
      <c r="K2" s="3"/>
      <c r="L2" s="3"/>
      <c r="M2" s="3"/>
    </row>
    <row r="3" spans="1:7" ht="20.25">
      <c r="A3" s="6" t="s">
        <v>43</v>
      </c>
      <c r="B3" s="7"/>
      <c r="C3" s="7"/>
      <c r="D3" s="7"/>
      <c r="E3" s="7"/>
      <c r="F3" s="7"/>
      <c r="G3" s="8"/>
    </row>
    <row r="4" spans="1:6" ht="16.5">
      <c r="A4" s="9" t="s">
        <v>44</v>
      </c>
      <c r="B4" s="9"/>
      <c r="C4" s="9"/>
      <c r="D4" s="9"/>
      <c r="E4" s="9"/>
      <c r="F4" s="9"/>
    </row>
    <row r="5" ht="15" customHeight="1">
      <c r="F5" s="10" t="s">
        <v>45</v>
      </c>
    </row>
    <row r="6" spans="1:6" s="13" customFormat="1" ht="14.25">
      <c r="A6" s="11" t="s">
        <v>50</v>
      </c>
      <c r="B6" s="11" t="s">
        <v>51</v>
      </c>
      <c r="C6" s="11" t="s">
        <v>46</v>
      </c>
      <c r="D6" s="11" t="s">
        <v>47</v>
      </c>
      <c r="E6" s="12" t="s">
        <v>49</v>
      </c>
      <c r="F6" s="12" t="s">
        <v>48</v>
      </c>
    </row>
    <row r="7" spans="1:7" ht="14.25" customHeight="1">
      <c r="A7" s="25" t="s">
        <v>52</v>
      </c>
      <c r="B7" s="25" t="s">
        <v>103</v>
      </c>
      <c r="C7" s="26">
        <v>100</v>
      </c>
      <c r="D7" s="26"/>
      <c r="E7" s="27">
        <f>+E8+E13+E21+E23</f>
        <v>1049679548930</v>
      </c>
      <c r="F7" s="27">
        <f>+F8+F13+F21+F23</f>
        <v>335922097084</v>
      </c>
      <c r="G7" s="14"/>
    </row>
    <row r="8" spans="1:7" ht="14.25" customHeight="1">
      <c r="A8" s="28" t="s">
        <v>37</v>
      </c>
      <c r="B8" s="28" t="s">
        <v>53</v>
      </c>
      <c r="C8" s="29">
        <v>110</v>
      </c>
      <c r="D8" s="29"/>
      <c r="E8" s="30">
        <f>+E9</f>
        <v>43612980389</v>
      </c>
      <c r="F8" s="30">
        <f>+F9</f>
        <v>28450997606</v>
      </c>
      <c r="G8" s="14"/>
    </row>
    <row r="9" spans="1:7" ht="14.25" customHeight="1">
      <c r="A9" s="31">
        <v>1</v>
      </c>
      <c r="B9" s="31" t="s">
        <v>54</v>
      </c>
      <c r="C9" s="32">
        <v>111</v>
      </c>
      <c r="D9" s="32" t="s">
        <v>6</v>
      </c>
      <c r="E9" s="33">
        <v>43612980389</v>
      </c>
      <c r="F9" s="33">
        <v>28450997606</v>
      </c>
      <c r="G9" s="15"/>
    </row>
    <row r="10" spans="1:7" ht="14.25" customHeight="1">
      <c r="A10" s="28" t="s">
        <v>38</v>
      </c>
      <c r="B10" s="28" t="s">
        <v>104</v>
      </c>
      <c r="C10" s="29">
        <v>120</v>
      </c>
      <c r="D10" s="32"/>
      <c r="E10" s="33">
        <v>0</v>
      </c>
      <c r="F10" s="33">
        <v>0</v>
      </c>
      <c r="G10" s="15"/>
    </row>
    <row r="11" spans="1:7" ht="14.25" customHeight="1">
      <c r="A11" s="31">
        <v>1</v>
      </c>
      <c r="B11" s="31" t="s">
        <v>105</v>
      </c>
      <c r="C11" s="32">
        <v>121</v>
      </c>
      <c r="D11" s="32"/>
      <c r="E11" s="33">
        <v>0</v>
      </c>
      <c r="F11" s="33">
        <v>0</v>
      </c>
      <c r="G11" s="15"/>
    </row>
    <row r="12" spans="1:7" ht="14.25" customHeight="1">
      <c r="A12" s="31">
        <v>2</v>
      </c>
      <c r="B12" s="31" t="s">
        <v>106</v>
      </c>
      <c r="C12" s="32">
        <v>122</v>
      </c>
      <c r="D12" s="32"/>
      <c r="E12" s="33">
        <v>0</v>
      </c>
      <c r="F12" s="33">
        <v>0</v>
      </c>
      <c r="G12" s="15"/>
    </row>
    <row r="13" spans="1:7" ht="14.25" customHeight="1">
      <c r="A13" s="28" t="s">
        <v>39</v>
      </c>
      <c r="B13" s="28" t="s">
        <v>55</v>
      </c>
      <c r="C13" s="29">
        <v>130</v>
      </c>
      <c r="D13" s="29"/>
      <c r="E13" s="30">
        <f>+E14+E16+E17+E18+E19+E20</f>
        <v>895800089112</v>
      </c>
      <c r="F13" s="30">
        <f>+F14+F16+F17+F18+F19+F20</f>
        <v>276402276779</v>
      </c>
      <c r="G13" s="15"/>
    </row>
    <row r="14" spans="1:7" ht="14.25" customHeight="1">
      <c r="A14" s="31">
        <v>1</v>
      </c>
      <c r="B14" s="31" t="s">
        <v>56</v>
      </c>
      <c r="C14" s="32">
        <v>131</v>
      </c>
      <c r="D14" s="32" t="s">
        <v>7</v>
      </c>
      <c r="E14" s="33">
        <v>305777391279</v>
      </c>
      <c r="F14" s="33">
        <v>200916661979</v>
      </c>
      <c r="G14" s="15"/>
    </row>
    <row r="15" spans="1:7" ht="14.25" customHeight="1">
      <c r="A15" s="34"/>
      <c r="B15" s="34" t="s">
        <v>57</v>
      </c>
      <c r="C15" s="35">
        <v>131</v>
      </c>
      <c r="D15" s="35"/>
      <c r="E15" s="36">
        <v>213022066630</v>
      </c>
      <c r="F15" s="36">
        <v>136785899083</v>
      </c>
      <c r="G15" s="15"/>
    </row>
    <row r="16" spans="1:7" ht="14.25" customHeight="1">
      <c r="A16" s="31">
        <v>2</v>
      </c>
      <c r="B16" s="31" t="s">
        <v>58</v>
      </c>
      <c r="C16" s="32">
        <v>132</v>
      </c>
      <c r="D16" s="32" t="s">
        <v>7</v>
      </c>
      <c r="E16" s="33">
        <v>576282961231</v>
      </c>
      <c r="F16" s="33">
        <v>70336351300</v>
      </c>
      <c r="G16" s="15"/>
    </row>
    <row r="17" spans="1:7" ht="14.25" customHeight="1">
      <c r="A17" s="31">
        <v>3</v>
      </c>
      <c r="B17" s="31" t="s">
        <v>59</v>
      </c>
      <c r="C17" s="32">
        <v>133</v>
      </c>
      <c r="D17" s="32"/>
      <c r="E17" s="33">
        <v>0</v>
      </c>
      <c r="F17" s="37">
        <v>0</v>
      </c>
      <c r="G17" s="15"/>
    </row>
    <row r="18" spans="1:7" ht="14.25" customHeight="1">
      <c r="A18" s="31">
        <v>4</v>
      </c>
      <c r="B18" s="31" t="s">
        <v>107</v>
      </c>
      <c r="C18" s="32">
        <v>134</v>
      </c>
      <c r="D18" s="32"/>
      <c r="E18" s="33">
        <v>0</v>
      </c>
      <c r="F18" s="33">
        <v>0</v>
      </c>
      <c r="G18" s="15"/>
    </row>
    <row r="19" spans="1:7" ht="14.25" customHeight="1">
      <c r="A19" s="31">
        <v>5</v>
      </c>
      <c r="B19" s="31" t="s">
        <v>108</v>
      </c>
      <c r="C19" s="32">
        <v>135</v>
      </c>
      <c r="D19" s="32" t="s">
        <v>8</v>
      </c>
      <c r="E19" s="33">
        <v>13739736602</v>
      </c>
      <c r="F19" s="33">
        <v>5149263500</v>
      </c>
      <c r="G19" s="15"/>
    </row>
    <row r="20" spans="1:7" ht="14.25" customHeight="1">
      <c r="A20" s="31">
        <v>6</v>
      </c>
      <c r="B20" s="31" t="s">
        <v>109</v>
      </c>
      <c r="C20" s="32">
        <v>139</v>
      </c>
      <c r="D20" s="32"/>
      <c r="E20" s="33">
        <v>0</v>
      </c>
      <c r="F20" s="33">
        <v>0</v>
      </c>
      <c r="G20" s="15"/>
    </row>
    <row r="21" spans="1:7" ht="14.25" customHeight="1">
      <c r="A21" s="28" t="s">
        <v>40</v>
      </c>
      <c r="B21" s="28" t="s">
        <v>60</v>
      </c>
      <c r="C21" s="29">
        <v>140</v>
      </c>
      <c r="D21" s="29"/>
      <c r="E21" s="30">
        <f>+E22</f>
        <v>94074085485</v>
      </c>
      <c r="F21" s="30">
        <f>+F22</f>
        <v>25764723737</v>
      </c>
      <c r="G21" s="15"/>
    </row>
    <row r="22" spans="1:7" ht="14.25" customHeight="1">
      <c r="A22" s="31">
        <v>1</v>
      </c>
      <c r="B22" s="31" t="s">
        <v>60</v>
      </c>
      <c r="C22" s="32">
        <v>141</v>
      </c>
      <c r="D22" s="32" t="s">
        <v>9</v>
      </c>
      <c r="E22" s="33">
        <v>94074085485</v>
      </c>
      <c r="F22" s="33">
        <v>25764723737</v>
      </c>
      <c r="G22" s="15"/>
    </row>
    <row r="23" spans="1:7" ht="14.25" customHeight="1">
      <c r="A23" s="28" t="s">
        <v>41</v>
      </c>
      <c r="B23" s="28" t="s">
        <v>61</v>
      </c>
      <c r="C23" s="29">
        <v>150</v>
      </c>
      <c r="D23" s="29"/>
      <c r="E23" s="38">
        <f>+E25+E26</f>
        <v>16192393944</v>
      </c>
      <c r="F23" s="38">
        <f>+F25+F26</f>
        <v>5304098962</v>
      </c>
      <c r="G23" s="15"/>
    </row>
    <row r="24" spans="1:7" ht="14.25" customHeight="1">
      <c r="A24" s="31">
        <v>1</v>
      </c>
      <c r="B24" s="31" t="s">
        <v>62</v>
      </c>
      <c r="C24" s="32">
        <v>151</v>
      </c>
      <c r="D24" s="32"/>
      <c r="E24" s="33">
        <v>0</v>
      </c>
      <c r="F24" s="33">
        <v>0</v>
      </c>
      <c r="G24" s="15"/>
    </row>
    <row r="25" spans="1:7" ht="14.25" customHeight="1">
      <c r="A25" s="31">
        <v>2</v>
      </c>
      <c r="B25" s="31" t="s">
        <v>63</v>
      </c>
      <c r="C25" s="32">
        <v>152</v>
      </c>
      <c r="D25" s="32" t="s">
        <v>7</v>
      </c>
      <c r="E25" s="33">
        <v>11251741924</v>
      </c>
      <c r="F25" s="33">
        <v>5304098962</v>
      </c>
      <c r="G25" s="15"/>
    </row>
    <row r="26" spans="1:7" ht="14.25" customHeight="1">
      <c r="A26" s="31">
        <v>3</v>
      </c>
      <c r="B26" s="31" t="s">
        <v>110</v>
      </c>
      <c r="C26" s="32">
        <v>158</v>
      </c>
      <c r="D26" s="32"/>
      <c r="E26" s="33">
        <v>4940652020</v>
      </c>
      <c r="F26" s="33">
        <v>0</v>
      </c>
      <c r="G26" s="15"/>
    </row>
    <row r="27" spans="1:7" ht="14.25" customHeight="1">
      <c r="A27" s="28" t="s">
        <v>64</v>
      </c>
      <c r="B27" s="28" t="s">
        <v>111</v>
      </c>
      <c r="C27" s="29">
        <v>200</v>
      </c>
      <c r="D27" s="29"/>
      <c r="E27" s="30">
        <f>+E28+E31+E39+E42+E47</f>
        <v>770182838064</v>
      </c>
      <c r="F27" s="30">
        <f>+F28+F31+F39+F42+F47</f>
        <v>392779197771</v>
      </c>
      <c r="G27" s="15"/>
    </row>
    <row r="28" spans="1:7" ht="14.25" customHeight="1">
      <c r="A28" s="28" t="s">
        <v>37</v>
      </c>
      <c r="B28" s="28" t="s">
        <v>65</v>
      </c>
      <c r="C28" s="29">
        <v>210</v>
      </c>
      <c r="D28" s="29"/>
      <c r="E28" s="30">
        <f>+E29</f>
        <v>143902816051</v>
      </c>
      <c r="F28" s="30">
        <f>+F29</f>
        <v>86028882798</v>
      </c>
      <c r="G28" s="15"/>
    </row>
    <row r="29" spans="1:7" ht="14.25" customHeight="1">
      <c r="A29" s="31">
        <v>1</v>
      </c>
      <c r="B29" s="31" t="s">
        <v>66</v>
      </c>
      <c r="C29" s="32">
        <v>213</v>
      </c>
      <c r="D29" s="32" t="s">
        <v>10</v>
      </c>
      <c r="E29" s="33">
        <v>143902816051</v>
      </c>
      <c r="F29" s="33">
        <v>86028882798</v>
      </c>
      <c r="G29" s="15"/>
    </row>
    <row r="30" spans="1:7" ht="14.25" customHeight="1">
      <c r="A30" s="34"/>
      <c r="B30" s="34" t="s">
        <v>57</v>
      </c>
      <c r="C30" s="35"/>
      <c r="D30" s="35"/>
      <c r="E30" s="33">
        <v>143902816051</v>
      </c>
      <c r="F30" s="33">
        <v>86028882798</v>
      </c>
      <c r="G30" s="15"/>
    </row>
    <row r="31" spans="1:7" ht="14.25" customHeight="1">
      <c r="A31" s="28" t="s">
        <v>38</v>
      </c>
      <c r="B31" s="28" t="s">
        <v>67</v>
      </c>
      <c r="C31" s="29">
        <v>220</v>
      </c>
      <c r="D31" s="29"/>
      <c r="E31" s="30">
        <f>+E32+E35+E38</f>
        <v>209478923672</v>
      </c>
      <c r="F31" s="30">
        <f>+F32+F35+F38</f>
        <v>193810368050</v>
      </c>
      <c r="G31" s="15"/>
    </row>
    <row r="32" spans="1:7" ht="14.25" customHeight="1">
      <c r="A32" s="28">
        <v>1</v>
      </c>
      <c r="B32" s="28" t="s">
        <v>68</v>
      </c>
      <c r="C32" s="29">
        <v>221</v>
      </c>
      <c r="D32" s="29" t="s">
        <v>11</v>
      </c>
      <c r="E32" s="30">
        <f>+E33+E34</f>
        <v>33119960669</v>
      </c>
      <c r="F32" s="30">
        <f>+F33+F34</f>
        <v>34528774102</v>
      </c>
      <c r="G32" s="15"/>
    </row>
    <row r="33" spans="1:7" ht="14.25" customHeight="1">
      <c r="A33" s="31"/>
      <c r="B33" s="31" t="s">
        <v>69</v>
      </c>
      <c r="C33" s="32">
        <v>222</v>
      </c>
      <c r="D33" s="32" t="s">
        <v>7</v>
      </c>
      <c r="E33" s="33">
        <v>63239372920</v>
      </c>
      <c r="F33" s="33">
        <v>58855260538</v>
      </c>
      <c r="G33" s="15"/>
    </row>
    <row r="34" spans="1:7" ht="14.25" customHeight="1">
      <c r="A34" s="31"/>
      <c r="B34" s="31" t="s">
        <v>70</v>
      </c>
      <c r="C34" s="32">
        <v>223</v>
      </c>
      <c r="D34" s="32" t="s">
        <v>7</v>
      </c>
      <c r="E34" s="33">
        <v>-30119412251</v>
      </c>
      <c r="F34" s="33">
        <v>-24326486436</v>
      </c>
      <c r="G34" s="15"/>
    </row>
    <row r="35" spans="1:7" ht="14.25" customHeight="1">
      <c r="A35" s="28">
        <v>3</v>
      </c>
      <c r="B35" s="28" t="s">
        <v>71</v>
      </c>
      <c r="C35" s="29">
        <v>227</v>
      </c>
      <c r="D35" s="29" t="s">
        <v>12</v>
      </c>
      <c r="E35" s="30">
        <f>+E36+E37</f>
        <v>0</v>
      </c>
      <c r="F35" s="30">
        <f>+F36+F37</f>
        <v>8278400000</v>
      </c>
      <c r="G35" s="15"/>
    </row>
    <row r="36" spans="1:7" ht="14.25" customHeight="1">
      <c r="A36" s="31"/>
      <c r="B36" s="31" t="s">
        <v>69</v>
      </c>
      <c r="C36" s="32">
        <v>228</v>
      </c>
      <c r="D36" s="32" t="s">
        <v>7</v>
      </c>
      <c r="E36" s="33">
        <v>423836320</v>
      </c>
      <c r="F36" s="33">
        <v>8702236320</v>
      </c>
      <c r="G36" s="15"/>
    </row>
    <row r="37" spans="1:7" ht="14.25" customHeight="1">
      <c r="A37" s="31"/>
      <c r="B37" s="31" t="s">
        <v>70</v>
      </c>
      <c r="C37" s="32">
        <v>229</v>
      </c>
      <c r="D37" s="32" t="s">
        <v>7</v>
      </c>
      <c r="E37" s="33">
        <v>-423836320</v>
      </c>
      <c r="F37" s="33">
        <v>-423836320</v>
      </c>
      <c r="G37" s="15"/>
    </row>
    <row r="38" spans="1:7" ht="14.25" customHeight="1">
      <c r="A38" s="28">
        <v>4</v>
      </c>
      <c r="B38" s="28" t="s">
        <v>72</v>
      </c>
      <c r="C38" s="29">
        <v>230</v>
      </c>
      <c r="D38" s="29" t="s">
        <v>13</v>
      </c>
      <c r="E38" s="30">
        <v>176358963003</v>
      </c>
      <c r="F38" s="30">
        <v>151003193948</v>
      </c>
      <c r="G38" s="15"/>
    </row>
    <row r="39" spans="1:7" ht="14.25" customHeight="1">
      <c r="A39" s="28" t="s">
        <v>39</v>
      </c>
      <c r="B39" s="28" t="s">
        <v>112</v>
      </c>
      <c r="C39" s="29">
        <v>240</v>
      </c>
      <c r="D39" s="29"/>
      <c r="E39" s="30">
        <v>0</v>
      </c>
      <c r="F39" s="30">
        <v>0</v>
      </c>
      <c r="G39" s="15"/>
    </row>
    <row r="40" spans="1:7" ht="14.25" customHeight="1">
      <c r="A40" s="31"/>
      <c r="B40" s="31" t="s">
        <v>113</v>
      </c>
      <c r="C40" s="32">
        <v>241</v>
      </c>
      <c r="D40" s="29"/>
      <c r="E40" s="33">
        <v>0</v>
      </c>
      <c r="F40" s="33">
        <v>0</v>
      </c>
      <c r="G40" s="15"/>
    </row>
    <row r="41" spans="1:7" ht="14.25" customHeight="1">
      <c r="A41" s="31"/>
      <c r="B41" s="31" t="s">
        <v>70</v>
      </c>
      <c r="C41" s="32">
        <v>242</v>
      </c>
      <c r="D41" s="29"/>
      <c r="E41" s="33">
        <v>0</v>
      </c>
      <c r="F41" s="33">
        <v>0</v>
      </c>
      <c r="G41" s="15"/>
    </row>
    <row r="42" spans="1:7" ht="14.25" customHeight="1">
      <c r="A42" s="28" t="s">
        <v>40</v>
      </c>
      <c r="B42" s="28" t="s">
        <v>73</v>
      </c>
      <c r="C42" s="29">
        <v>250</v>
      </c>
      <c r="D42" s="29"/>
      <c r="E42" s="30">
        <f>+E43+E44+E45+E46</f>
        <v>409005355657</v>
      </c>
      <c r="F42" s="30">
        <f>+F43+F44+F45+F46</f>
        <v>110541167139</v>
      </c>
      <c r="G42" s="15"/>
    </row>
    <row r="43" spans="1:7" ht="14.25" customHeight="1">
      <c r="A43" s="31">
        <v>1</v>
      </c>
      <c r="B43" s="31" t="s">
        <v>74</v>
      </c>
      <c r="C43" s="32">
        <v>251</v>
      </c>
      <c r="D43" s="32" t="s">
        <v>7</v>
      </c>
      <c r="E43" s="33">
        <v>278013136017</v>
      </c>
      <c r="F43" s="33">
        <v>56178195717</v>
      </c>
      <c r="G43" s="15"/>
    </row>
    <row r="44" spans="1:7" ht="14.25" customHeight="1">
      <c r="A44" s="31">
        <v>2</v>
      </c>
      <c r="B44" s="31" t="s">
        <v>75</v>
      </c>
      <c r="C44" s="32">
        <v>252</v>
      </c>
      <c r="D44" s="32" t="s">
        <v>7</v>
      </c>
      <c r="E44" s="33">
        <v>138166729601</v>
      </c>
      <c r="F44" s="33">
        <v>59807152689</v>
      </c>
      <c r="G44" s="15"/>
    </row>
    <row r="45" spans="1:7" ht="14.25" customHeight="1">
      <c r="A45" s="31">
        <v>3</v>
      </c>
      <c r="B45" s="31" t="s">
        <v>76</v>
      </c>
      <c r="C45" s="32">
        <v>258</v>
      </c>
      <c r="D45" s="32"/>
      <c r="E45" s="33">
        <v>0</v>
      </c>
      <c r="F45" s="33">
        <v>0</v>
      </c>
      <c r="G45" s="15"/>
    </row>
    <row r="46" spans="1:7" ht="14.25" customHeight="1">
      <c r="A46" s="31">
        <v>4</v>
      </c>
      <c r="B46" s="31" t="s">
        <v>77</v>
      </c>
      <c r="C46" s="32">
        <v>259</v>
      </c>
      <c r="D46" s="32" t="s">
        <v>7</v>
      </c>
      <c r="E46" s="33">
        <v>-7174509961</v>
      </c>
      <c r="F46" s="33">
        <v>-5444181267</v>
      </c>
      <c r="G46" s="15"/>
    </row>
    <row r="47" spans="1:7" ht="14.25" customHeight="1">
      <c r="A47" s="28" t="s">
        <v>41</v>
      </c>
      <c r="B47" s="28" t="s">
        <v>78</v>
      </c>
      <c r="C47" s="29">
        <v>260</v>
      </c>
      <c r="D47" s="29"/>
      <c r="E47" s="30">
        <f>+E48+E49</f>
        <v>7795742684</v>
      </c>
      <c r="F47" s="30">
        <f>+F48+F49</f>
        <v>2398779784</v>
      </c>
      <c r="G47" s="15"/>
    </row>
    <row r="48" spans="1:7" ht="14.25" customHeight="1">
      <c r="A48" s="31">
        <v>1</v>
      </c>
      <c r="B48" s="31" t="s">
        <v>79</v>
      </c>
      <c r="C48" s="32">
        <v>261</v>
      </c>
      <c r="D48" s="32" t="s">
        <v>14</v>
      </c>
      <c r="E48" s="33">
        <v>6999514905</v>
      </c>
      <c r="F48" s="33">
        <v>2133778282</v>
      </c>
      <c r="G48" s="15"/>
    </row>
    <row r="49" spans="1:7" ht="14.25" customHeight="1">
      <c r="A49" s="39">
        <v>3</v>
      </c>
      <c r="B49" s="39" t="s">
        <v>80</v>
      </c>
      <c r="C49" s="40">
        <v>268</v>
      </c>
      <c r="D49" s="40" t="s">
        <v>7</v>
      </c>
      <c r="E49" s="41">
        <v>796227779</v>
      </c>
      <c r="F49" s="41">
        <v>265001502</v>
      </c>
      <c r="G49" s="15"/>
    </row>
    <row r="50" spans="1:7" ht="14.25" customHeight="1">
      <c r="A50" s="42"/>
      <c r="B50" s="42" t="s">
        <v>81</v>
      </c>
      <c r="C50" s="43">
        <v>270</v>
      </c>
      <c r="D50" s="43"/>
      <c r="E50" s="44">
        <f>+E7+E27</f>
        <v>1819862386994</v>
      </c>
      <c r="F50" s="44">
        <f>+F7+F27</f>
        <v>728701294855</v>
      </c>
      <c r="G50" s="16"/>
    </row>
    <row r="51" spans="1:7" s="19" customFormat="1" ht="14.25" customHeight="1">
      <c r="A51" s="45"/>
      <c r="B51" s="45"/>
      <c r="C51" s="46"/>
      <c r="D51" s="46"/>
      <c r="E51" s="47"/>
      <c r="F51" s="47"/>
      <c r="G51" s="18"/>
    </row>
    <row r="52" spans="1:7" s="19" customFormat="1" ht="14.25" customHeight="1">
      <c r="A52" s="45"/>
      <c r="B52" s="45"/>
      <c r="C52" s="46"/>
      <c r="D52" s="46"/>
      <c r="E52" s="47"/>
      <c r="F52" s="47"/>
      <c r="G52" s="18"/>
    </row>
    <row r="53" spans="1:7" s="19" customFormat="1" ht="14.25" customHeight="1">
      <c r="A53" s="45"/>
      <c r="B53" s="45"/>
      <c r="C53" s="46"/>
      <c r="D53" s="46"/>
      <c r="E53" s="47"/>
      <c r="F53" s="47"/>
      <c r="G53" s="18"/>
    </row>
    <row r="54" spans="1:7" ht="16.5">
      <c r="A54" s="11" t="s">
        <v>50</v>
      </c>
      <c r="B54" s="11" t="s">
        <v>82</v>
      </c>
      <c r="C54" s="11" t="s">
        <v>46</v>
      </c>
      <c r="D54" s="11" t="s">
        <v>47</v>
      </c>
      <c r="E54" s="12" t="s">
        <v>49</v>
      </c>
      <c r="F54" s="12" t="s">
        <v>48</v>
      </c>
      <c r="G54" s="15"/>
    </row>
    <row r="55" spans="1:7" ht="14.25" customHeight="1">
      <c r="A55" s="48" t="s">
        <v>52</v>
      </c>
      <c r="B55" s="48" t="s">
        <v>114</v>
      </c>
      <c r="C55" s="29">
        <v>300</v>
      </c>
      <c r="D55" s="29"/>
      <c r="E55" s="30">
        <f>+E56+E67</f>
        <v>1447571057662</v>
      </c>
      <c r="F55" s="30">
        <f>+F56+F67</f>
        <v>545460934194</v>
      </c>
      <c r="G55" s="15"/>
    </row>
    <row r="56" spans="1:7" ht="14.25" customHeight="1">
      <c r="A56" s="28" t="s">
        <v>37</v>
      </c>
      <c r="B56" s="28" t="s">
        <v>83</v>
      </c>
      <c r="C56" s="29">
        <v>310</v>
      </c>
      <c r="D56" s="29"/>
      <c r="E56" s="30">
        <f>+E57+E58+E60+E61+E62+E63+E65+E66</f>
        <v>718504335295</v>
      </c>
      <c r="F56" s="30">
        <f>+F57+F58+F60+F61+F62+F63+F65+F66</f>
        <v>341048011811</v>
      </c>
      <c r="G56" s="16"/>
    </row>
    <row r="57" spans="1:7" ht="14.25" customHeight="1">
      <c r="A57" s="31">
        <v>1</v>
      </c>
      <c r="B57" s="31" t="s">
        <v>84</v>
      </c>
      <c r="C57" s="32">
        <v>311</v>
      </c>
      <c r="D57" s="32" t="s">
        <v>15</v>
      </c>
      <c r="E57" s="33">
        <v>534616340782</v>
      </c>
      <c r="F57" s="33">
        <v>207131392853</v>
      </c>
      <c r="G57" s="16"/>
    </row>
    <row r="58" spans="1:7" ht="14.25" customHeight="1">
      <c r="A58" s="31">
        <v>2</v>
      </c>
      <c r="B58" s="31" t="s">
        <v>85</v>
      </c>
      <c r="C58" s="32">
        <v>312</v>
      </c>
      <c r="D58" s="32" t="s">
        <v>7</v>
      </c>
      <c r="E58" s="33">
        <v>56690077813</v>
      </c>
      <c r="F58" s="33">
        <v>37596337658</v>
      </c>
      <c r="G58" s="16"/>
    </row>
    <row r="59" spans="1:7" ht="14.25" customHeight="1">
      <c r="A59" s="34"/>
      <c r="B59" s="34" t="s">
        <v>86</v>
      </c>
      <c r="C59" s="35">
        <v>312</v>
      </c>
      <c r="D59" s="35"/>
      <c r="E59" s="36">
        <v>19832678347</v>
      </c>
      <c r="F59" s="36">
        <v>139145681</v>
      </c>
      <c r="G59" s="15"/>
    </row>
    <row r="60" spans="1:7" ht="14.25" customHeight="1">
      <c r="A60" s="31">
        <v>3</v>
      </c>
      <c r="B60" s="31" t="s">
        <v>87</v>
      </c>
      <c r="C60" s="32">
        <v>313</v>
      </c>
      <c r="D60" s="32" t="s">
        <v>7</v>
      </c>
      <c r="E60" s="33">
        <v>25658031992</v>
      </c>
      <c r="F60" s="33">
        <v>27189916095</v>
      </c>
      <c r="G60" s="15"/>
    </row>
    <row r="61" spans="1:7" ht="14.25" customHeight="1">
      <c r="A61" s="31">
        <v>4</v>
      </c>
      <c r="B61" s="31" t="s">
        <v>88</v>
      </c>
      <c r="C61" s="32">
        <v>314</v>
      </c>
      <c r="D61" s="32" t="s">
        <v>16</v>
      </c>
      <c r="E61" s="33">
        <v>1621309296</v>
      </c>
      <c r="F61" s="33">
        <v>205617954</v>
      </c>
      <c r="G61" s="15"/>
    </row>
    <row r="62" spans="1:7" ht="14.25" customHeight="1">
      <c r="A62" s="31">
        <v>5</v>
      </c>
      <c r="B62" s="31" t="s">
        <v>89</v>
      </c>
      <c r="C62" s="32">
        <v>315</v>
      </c>
      <c r="D62" s="32" t="s">
        <v>7</v>
      </c>
      <c r="E62" s="33">
        <v>1586923307</v>
      </c>
      <c r="F62" s="33">
        <v>1926164233</v>
      </c>
      <c r="G62" s="15"/>
    </row>
    <row r="63" spans="1:7" ht="14.25" customHeight="1">
      <c r="A63" s="31">
        <v>6</v>
      </c>
      <c r="B63" s="31" t="s">
        <v>90</v>
      </c>
      <c r="C63" s="32">
        <v>316</v>
      </c>
      <c r="D63" s="32" t="s">
        <v>17</v>
      </c>
      <c r="E63" s="33">
        <v>19413462538</v>
      </c>
      <c r="F63" s="33">
        <v>52136402712</v>
      </c>
      <c r="G63" s="15"/>
    </row>
    <row r="64" spans="1:7" ht="14.25" customHeight="1">
      <c r="A64" s="31">
        <v>7</v>
      </c>
      <c r="B64" s="31" t="s">
        <v>115</v>
      </c>
      <c r="C64" s="32">
        <v>317</v>
      </c>
      <c r="D64" s="32"/>
      <c r="E64" s="33"/>
      <c r="F64" s="33"/>
      <c r="G64" s="15"/>
    </row>
    <row r="65" spans="1:7" ht="14.25" customHeight="1">
      <c r="A65" s="31">
        <v>9</v>
      </c>
      <c r="B65" s="31" t="s">
        <v>91</v>
      </c>
      <c r="C65" s="32">
        <v>319</v>
      </c>
      <c r="D65" s="32" t="s">
        <v>18</v>
      </c>
      <c r="E65" s="33">
        <v>77553186146</v>
      </c>
      <c r="F65" s="33">
        <v>14862180306</v>
      </c>
      <c r="G65" s="15"/>
    </row>
    <row r="66" spans="1:7" ht="14.25" customHeight="1">
      <c r="A66" s="31">
        <v>10</v>
      </c>
      <c r="B66" s="31" t="s">
        <v>92</v>
      </c>
      <c r="C66" s="32"/>
      <c r="D66" s="32"/>
      <c r="E66" s="33">
        <v>1365003421</v>
      </c>
      <c r="F66" s="33">
        <v>0</v>
      </c>
      <c r="G66" s="15"/>
    </row>
    <row r="67" spans="1:7" ht="14.25" customHeight="1">
      <c r="A67" s="28" t="s">
        <v>38</v>
      </c>
      <c r="B67" s="28" t="s">
        <v>93</v>
      </c>
      <c r="C67" s="29">
        <v>330</v>
      </c>
      <c r="D67" s="29"/>
      <c r="E67" s="30">
        <f>+SUM(E68:E72)</f>
        <v>729066722367</v>
      </c>
      <c r="F67" s="30">
        <f>+SUM(F68:F72)</f>
        <v>204412922383</v>
      </c>
      <c r="G67" s="15"/>
    </row>
    <row r="68" spans="1:7" ht="14.25" customHeight="1">
      <c r="A68" s="31">
        <v>1</v>
      </c>
      <c r="B68" s="31" t="s">
        <v>116</v>
      </c>
      <c r="C68" s="32">
        <v>332</v>
      </c>
      <c r="D68" s="49" t="s">
        <v>2</v>
      </c>
      <c r="E68" s="33"/>
      <c r="F68" s="33">
        <v>0</v>
      </c>
      <c r="G68" s="15"/>
    </row>
    <row r="69" spans="1:7" ht="14.25" customHeight="1">
      <c r="A69" s="31">
        <v>3</v>
      </c>
      <c r="B69" s="31" t="s">
        <v>117</v>
      </c>
      <c r="C69" s="32">
        <v>333</v>
      </c>
      <c r="D69" s="49"/>
      <c r="E69" s="33"/>
      <c r="F69" s="33">
        <v>0</v>
      </c>
      <c r="G69" s="15"/>
    </row>
    <row r="70" spans="1:7" ht="14.25" customHeight="1">
      <c r="A70" s="31">
        <v>4</v>
      </c>
      <c r="B70" s="31" t="s">
        <v>94</v>
      </c>
      <c r="C70" s="32">
        <v>334</v>
      </c>
      <c r="D70" s="32" t="s">
        <v>19</v>
      </c>
      <c r="E70" s="33">
        <v>728978299009</v>
      </c>
      <c r="F70" s="33">
        <v>204375858255</v>
      </c>
      <c r="G70" s="15"/>
    </row>
    <row r="71" spans="1:7" ht="14.25" customHeight="1">
      <c r="A71" s="31">
        <v>6</v>
      </c>
      <c r="B71" s="31" t="s">
        <v>95</v>
      </c>
      <c r="C71" s="32">
        <v>336</v>
      </c>
      <c r="D71" s="32" t="s">
        <v>7</v>
      </c>
      <c r="E71" s="33">
        <v>88423358</v>
      </c>
      <c r="F71" s="33">
        <v>37064128</v>
      </c>
      <c r="G71" s="15"/>
    </row>
    <row r="72" spans="1:7" ht="14.25" customHeight="1">
      <c r="A72" s="31">
        <v>7</v>
      </c>
      <c r="B72" s="31" t="s">
        <v>118</v>
      </c>
      <c r="C72" s="32">
        <v>337</v>
      </c>
      <c r="D72" s="32"/>
      <c r="E72" s="33"/>
      <c r="F72" s="33">
        <v>0</v>
      </c>
      <c r="G72" s="15"/>
    </row>
    <row r="73" spans="1:7" ht="14.25" customHeight="1">
      <c r="A73" s="28" t="s">
        <v>64</v>
      </c>
      <c r="B73" s="28" t="s">
        <v>119</v>
      </c>
      <c r="C73" s="29">
        <v>400</v>
      </c>
      <c r="D73" s="29"/>
      <c r="E73" s="38">
        <v>372291329332</v>
      </c>
      <c r="F73" s="38">
        <v>183240360661</v>
      </c>
      <c r="G73" s="15"/>
    </row>
    <row r="74" spans="1:7" ht="14.25" customHeight="1">
      <c r="A74" s="28" t="s">
        <v>37</v>
      </c>
      <c r="B74" s="28" t="s">
        <v>96</v>
      </c>
      <c r="C74" s="29">
        <v>410</v>
      </c>
      <c r="D74" s="29"/>
      <c r="E74" s="30">
        <f>+SUM(E75:E82)</f>
        <v>369537879574</v>
      </c>
      <c r="F74" s="30">
        <f>+SUM(F75:F82)</f>
        <v>181021965911</v>
      </c>
      <c r="G74" s="15"/>
    </row>
    <row r="75" spans="1:7" ht="14.25" customHeight="1">
      <c r="A75" s="31">
        <v>1</v>
      </c>
      <c r="B75" s="31" t="s">
        <v>97</v>
      </c>
      <c r="C75" s="32">
        <v>411</v>
      </c>
      <c r="D75" s="32" t="s">
        <v>7</v>
      </c>
      <c r="E75" s="33">
        <v>320000000000</v>
      </c>
      <c r="F75" s="33">
        <v>150000000000</v>
      </c>
      <c r="G75" s="15"/>
    </row>
    <row r="76" spans="1:7" ht="14.25" customHeight="1">
      <c r="A76" s="31">
        <v>2</v>
      </c>
      <c r="B76" s="31" t="s">
        <v>98</v>
      </c>
      <c r="C76" s="32">
        <v>412</v>
      </c>
      <c r="D76" s="32"/>
      <c r="E76" s="33">
        <v>2725000000</v>
      </c>
      <c r="F76" s="33">
        <v>0</v>
      </c>
      <c r="G76" s="15"/>
    </row>
    <row r="77" spans="1:7" ht="14.25" customHeight="1">
      <c r="A77" s="31">
        <v>3</v>
      </c>
      <c r="B77" s="31" t="s">
        <v>120</v>
      </c>
      <c r="C77" s="32">
        <v>413</v>
      </c>
      <c r="D77" s="32"/>
      <c r="E77" s="33"/>
      <c r="F77" s="33">
        <v>0</v>
      </c>
      <c r="G77" s="15"/>
    </row>
    <row r="78" spans="1:7" ht="14.25" customHeight="1">
      <c r="A78" s="31">
        <v>4</v>
      </c>
      <c r="B78" s="31" t="s">
        <v>121</v>
      </c>
      <c r="C78" s="32">
        <v>414</v>
      </c>
      <c r="D78" s="32"/>
      <c r="E78" s="33">
        <v>-17943040000</v>
      </c>
      <c r="F78" s="33">
        <v>0</v>
      </c>
      <c r="G78" s="15"/>
    </row>
    <row r="79" spans="1:7" ht="14.25" customHeight="1">
      <c r="A79" s="31">
        <v>7</v>
      </c>
      <c r="B79" s="31" t="s">
        <v>99</v>
      </c>
      <c r="C79" s="32">
        <v>417</v>
      </c>
      <c r="D79" s="32" t="s">
        <v>7</v>
      </c>
      <c r="E79" s="33">
        <v>1040947680</v>
      </c>
      <c r="F79" s="33">
        <v>845038382</v>
      </c>
      <c r="G79" s="15"/>
    </row>
    <row r="80" spans="1:7" ht="14.25" customHeight="1">
      <c r="A80" s="31">
        <v>8</v>
      </c>
      <c r="B80" s="31" t="s">
        <v>122</v>
      </c>
      <c r="C80" s="32">
        <v>418</v>
      </c>
      <c r="D80" s="32"/>
      <c r="E80" s="33">
        <v>1961993283</v>
      </c>
      <c r="F80" s="33">
        <v>0</v>
      </c>
      <c r="G80" s="15"/>
    </row>
    <row r="81" spans="1:7" ht="14.25" customHeight="1">
      <c r="A81" s="31">
        <v>9</v>
      </c>
      <c r="B81" s="31" t="s">
        <v>123</v>
      </c>
      <c r="C81" s="32">
        <v>419</v>
      </c>
      <c r="D81" s="32"/>
      <c r="E81" s="33"/>
      <c r="F81" s="33">
        <v>0</v>
      </c>
      <c r="G81" s="15"/>
    </row>
    <row r="82" spans="1:7" ht="14.25" customHeight="1">
      <c r="A82" s="31">
        <v>10</v>
      </c>
      <c r="B82" s="31" t="s">
        <v>100</v>
      </c>
      <c r="C82" s="32">
        <v>420</v>
      </c>
      <c r="D82" s="32" t="s">
        <v>7</v>
      </c>
      <c r="E82" s="33">
        <v>61752978611</v>
      </c>
      <c r="F82" s="33">
        <v>30176927529</v>
      </c>
      <c r="G82" s="15"/>
    </row>
    <row r="83" spans="1:7" ht="14.25" customHeight="1">
      <c r="A83" s="28" t="s">
        <v>38</v>
      </c>
      <c r="B83" s="28" t="s">
        <v>101</v>
      </c>
      <c r="C83" s="29">
        <v>430</v>
      </c>
      <c r="D83" s="29"/>
      <c r="E83" s="30">
        <f>+E84</f>
        <v>2753449758</v>
      </c>
      <c r="F83" s="30">
        <f>+F84</f>
        <v>2218394750</v>
      </c>
      <c r="G83" s="15"/>
    </row>
    <row r="84" spans="1:7" ht="14.25" customHeight="1">
      <c r="A84" s="31">
        <v>1</v>
      </c>
      <c r="B84" s="31" t="s">
        <v>102</v>
      </c>
      <c r="C84" s="32">
        <v>431</v>
      </c>
      <c r="D84" s="32" t="s">
        <v>7</v>
      </c>
      <c r="E84" s="33">
        <v>2753449758</v>
      </c>
      <c r="F84" s="33">
        <v>2218394750</v>
      </c>
      <c r="G84" s="15"/>
    </row>
    <row r="85" spans="1:7" ht="14.25" customHeight="1">
      <c r="A85" s="39">
        <v>2</v>
      </c>
      <c r="B85" s="39" t="s">
        <v>124</v>
      </c>
      <c r="C85" s="40">
        <v>432</v>
      </c>
      <c r="D85" s="40" t="s">
        <v>3</v>
      </c>
      <c r="E85" s="41"/>
      <c r="F85" s="41">
        <v>0</v>
      </c>
      <c r="G85" s="15"/>
    </row>
    <row r="86" spans="1:7" ht="14.25" customHeight="1">
      <c r="A86" s="42"/>
      <c r="B86" s="42" t="s">
        <v>125</v>
      </c>
      <c r="C86" s="43">
        <v>440</v>
      </c>
      <c r="D86" s="43"/>
      <c r="E86" s="44">
        <f>+E55+E73</f>
        <v>1819862386994</v>
      </c>
      <c r="F86" s="44">
        <f>+F55+F73</f>
        <v>728701294855</v>
      </c>
      <c r="G86" s="15"/>
    </row>
    <row r="87" spans="1:7" ht="16.5">
      <c r="A87" s="50"/>
      <c r="B87" s="50"/>
      <c r="C87" s="50"/>
      <c r="D87" s="50"/>
      <c r="E87" s="51"/>
      <c r="F87" s="51"/>
      <c r="G87" s="15"/>
    </row>
    <row r="88" spans="1:7" ht="16.5">
      <c r="A88" s="20"/>
      <c r="B88" s="20"/>
      <c r="C88" s="20"/>
      <c r="D88" s="21" t="s">
        <v>31</v>
      </c>
      <c r="E88" s="21"/>
      <c r="F88" s="21"/>
      <c r="G88" s="15"/>
    </row>
    <row r="89" spans="1:7" ht="16.5">
      <c r="A89" s="22" t="s">
        <v>32</v>
      </c>
      <c r="B89" s="22"/>
      <c r="C89" s="22"/>
      <c r="D89" s="23" t="s">
        <v>4</v>
      </c>
      <c r="E89" s="23"/>
      <c r="F89" s="23"/>
      <c r="G89" s="15"/>
    </row>
    <row r="90" spans="1:7" ht="16.5">
      <c r="A90" s="15"/>
      <c r="B90" s="15"/>
      <c r="C90" s="15"/>
      <c r="D90" s="15"/>
      <c r="E90" s="15"/>
      <c r="F90" s="15"/>
      <c r="G90" s="15"/>
    </row>
    <row r="91" spans="1:7" ht="16.5">
      <c r="A91" s="15"/>
      <c r="B91" s="15"/>
      <c r="C91" s="15"/>
      <c r="D91" s="15"/>
      <c r="E91" s="16"/>
      <c r="F91" s="16"/>
      <c r="G91" s="15"/>
    </row>
    <row r="92" spans="1:7" ht="16.5">
      <c r="A92" s="15"/>
      <c r="B92" s="15"/>
      <c r="C92" s="15"/>
      <c r="D92" s="15"/>
      <c r="E92" s="15"/>
      <c r="F92" s="15"/>
      <c r="G92" s="15"/>
    </row>
    <row r="93" spans="1:7" ht="16.5">
      <c r="A93" s="15"/>
      <c r="B93" s="15"/>
      <c r="C93" s="15"/>
      <c r="D93" s="15"/>
      <c r="E93" s="15"/>
      <c r="F93" s="15"/>
      <c r="G93" s="15"/>
    </row>
    <row r="94" spans="1:7" ht="16.5">
      <c r="A94" s="15"/>
      <c r="B94" s="15"/>
      <c r="C94" s="15"/>
      <c r="D94" s="15"/>
      <c r="E94" s="15"/>
      <c r="F94" s="15"/>
      <c r="G94" s="15"/>
    </row>
    <row r="95" spans="1:7" ht="16.5">
      <c r="A95" s="20" t="s">
        <v>33</v>
      </c>
      <c r="B95" s="20"/>
      <c r="C95" s="20"/>
      <c r="D95" s="21" t="s">
        <v>29</v>
      </c>
      <c r="E95" s="21"/>
      <c r="F95" s="21"/>
      <c r="G95" s="15"/>
    </row>
    <row r="96" spans="1:7" ht="16.5">
      <c r="A96" s="15"/>
      <c r="B96" s="15"/>
      <c r="C96" s="15"/>
      <c r="D96" s="15"/>
      <c r="E96" s="24"/>
      <c r="F96" s="24"/>
      <c r="G96" s="15"/>
    </row>
  </sheetData>
  <sheetProtection/>
  <mergeCells count="6">
    <mergeCell ref="A3:F3"/>
    <mergeCell ref="A4:F4"/>
    <mergeCell ref="E96:F96"/>
    <mergeCell ref="D89:F89"/>
    <mergeCell ref="D95:F95"/>
    <mergeCell ref="D88:F88"/>
  </mergeCells>
  <printOptions/>
  <pageMargins left="0.56" right="0.25" top="0.33" bottom="0.27" header="0.48" footer="0.23"/>
  <pageSetup horizontalDpi="600" verticalDpi="600" orientation="portrait" r:id="rId1"/>
  <headerFooter alignWithMargins="0">
    <oddFooter>&amp;R&amp;".VnTime,Italic"&amp;11- Trang &amp;P&amp;13 -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"/>
    </sheetView>
  </sheetViews>
  <sheetFormatPr defaultColWidth="8.72265625" defaultRowHeight="16.5"/>
  <cols>
    <col min="1" max="1" width="34.6328125" style="4" customWidth="1"/>
    <col min="2" max="2" width="4.6328125" style="4" bestFit="1" customWidth="1"/>
    <col min="3" max="3" width="6.8125" style="104" bestFit="1" customWidth="1"/>
    <col min="4" max="4" width="13.0859375" style="4" bestFit="1" customWidth="1"/>
    <col min="5" max="5" width="4.36328125" style="4" bestFit="1" customWidth="1"/>
    <col min="6" max="6" width="15.18359375" style="4" customWidth="1"/>
    <col min="7" max="7" width="15.36328125" style="4" customWidth="1"/>
    <col min="8" max="8" width="0.09765625" style="4" hidden="1" customWidth="1"/>
    <col min="9" max="16384" width="8.90625" style="4" customWidth="1"/>
  </cols>
  <sheetData>
    <row r="1" spans="1:7" ht="16.5">
      <c r="A1" s="1" t="s">
        <v>42</v>
      </c>
      <c r="B1" s="2"/>
      <c r="C1" s="97"/>
      <c r="D1" s="2"/>
      <c r="E1" s="2"/>
      <c r="F1" s="2"/>
      <c r="G1" s="2"/>
    </row>
    <row r="3" spans="1:7" ht="18.75" customHeight="1">
      <c r="A3" s="6" t="s">
        <v>126</v>
      </c>
      <c r="B3" s="7"/>
      <c r="C3" s="7"/>
      <c r="D3" s="7"/>
      <c r="E3" s="7"/>
      <c r="F3" s="7"/>
      <c r="G3" s="7"/>
    </row>
    <row r="4" spans="1:7" ht="16.5">
      <c r="A4" s="55" t="s">
        <v>127</v>
      </c>
      <c r="B4" s="55"/>
      <c r="C4" s="55"/>
      <c r="D4" s="55"/>
      <c r="E4" s="55"/>
      <c r="F4" s="55"/>
      <c r="G4" s="55"/>
    </row>
    <row r="5" spans="3:7" s="8" customFormat="1" ht="16.5">
      <c r="C5" s="98"/>
      <c r="F5" s="56"/>
      <c r="G5" s="56" t="s">
        <v>45</v>
      </c>
    </row>
    <row r="6" spans="1:8" s="8" customFormat="1" ht="16.5">
      <c r="A6" s="54" t="s">
        <v>130</v>
      </c>
      <c r="B6" s="54" t="s">
        <v>46</v>
      </c>
      <c r="C6" s="57" t="s">
        <v>47</v>
      </c>
      <c r="D6" s="54" t="s">
        <v>128</v>
      </c>
      <c r="E6" s="54"/>
      <c r="F6" s="54" t="s">
        <v>129</v>
      </c>
      <c r="G6" s="54"/>
      <c r="H6" s="52" t="s">
        <v>30</v>
      </c>
    </row>
    <row r="7" spans="1:8" s="8" customFormat="1" ht="16.5">
      <c r="A7" s="54"/>
      <c r="B7" s="54"/>
      <c r="C7" s="58"/>
      <c r="D7" s="59">
        <v>2007</v>
      </c>
      <c r="E7" s="60">
        <v>2006</v>
      </c>
      <c r="F7" s="59">
        <v>2007</v>
      </c>
      <c r="G7" s="60">
        <v>2006</v>
      </c>
      <c r="H7" s="52"/>
    </row>
    <row r="8" spans="1:8" s="8" customFormat="1" ht="16.5">
      <c r="A8" s="25" t="s">
        <v>131</v>
      </c>
      <c r="B8" s="61">
        <v>1</v>
      </c>
      <c r="C8" s="99" t="s">
        <v>20</v>
      </c>
      <c r="D8" s="62">
        <v>43129095691</v>
      </c>
      <c r="E8" s="62"/>
      <c r="F8" s="62">
        <v>366102075550</v>
      </c>
      <c r="G8" s="63">
        <v>408157300728</v>
      </c>
      <c r="H8" s="64">
        <v>-42055225178</v>
      </c>
    </row>
    <row r="9" spans="1:8" s="8" customFormat="1" ht="16.5">
      <c r="A9" s="31" t="s">
        <v>132</v>
      </c>
      <c r="B9" s="65">
        <v>2</v>
      </c>
      <c r="C9" s="65" t="s">
        <v>7</v>
      </c>
      <c r="D9" s="37">
        <v>0</v>
      </c>
      <c r="E9" s="37"/>
      <c r="F9" s="37">
        <v>0</v>
      </c>
      <c r="G9" s="67"/>
      <c r="H9" s="68">
        <v>0</v>
      </c>
    </row>
    <row r="10" spans="1:8" s="8" customFormat="1" ht="16.5">
      <c r="A10" s="31" t="s">
        <v>133</v>
      </c>
      <c r="B10" s="65">
        <v>10</v>
      </c>
      <c r="C10" s="65" t="s">
        <v>7</v>
      </c>
      <c r="D10" s="37">
        <f>D8-D9</f>
        <v>43129095691</v>
      </c>
      <c r="E10" s="37">
        <f>E8-E9</f>
        <v>0</v>
      </c>
      <c r="F10" s="37">
        <f>F8-F9</f>
        <v>366102075550</v>
      </c>
      <c r="G10" s="37">
        <f>G8-G9</f>
        <v>408157300728</v>
      </c>
      <c r="H10" s="69">
        <v>-42055225178</v>
      </c>
    </row>
    <row r="11" spans="1:8" s="8" customFormat="1" ht="16.5">
      <c r="A11" s="31" t="s">
        <v>134</v>
      </c>
      <c r="B11" s="65">
        <v>11</v>
      </c>
      <c r="C11" s="100" t="s">
        <v>21</v>
      </c>
      <c r="D11" s="37">
        <v>38460533526</v>
      </c>
      <c r="E11" s="37"/>
      <c r="F11" s="37">
        <v>313890602519</v>
      </c>
      <c r="G11" s="67">
        <v>335566191478</v>
      </c>
      <c r="H11" s="68">
        <v>-21675588959</v>
      </c>
    </row>
    <row r="12" spans="1:8" s="8" customFormat="1" ht="16.5">
      <c r="A12" s="28" t="s">
        <v>135</v>
      </c>
      <c r="B12" s="65">
        <v>20</v>
      </c>
      <c r="C12" s="65" t="s">
        <v>7</v>
      </c>
      <c r="D12" s="38">
        <f>D10-D11</f>
        <v>4668562165</v>
      </c>
      <c r="E12" s="38">
        <f>E10-E11</f>
        <v>0</v>
      </c>
      <c r="F12" s="38">
        <f>F10-F11</f>
        <v>52211473031</v>
      </c>
      <c r="G12" s="38">
        <f>G10-G11</f>
        <v>72591109250</v>
      </c>
      <c r="H12" s="69">
        <v>-20379636219</v>
      </c>
    </row>
    <row r="13" spans="1:8" s="8" customFormat="1" ht="16.5">
      <c r="A13" s="31" t="s">
        <v>136</v>
      </c>
      <c r="B13" s="65">
        <v>21</v>
      </c>
      <c r="C13" s="65" t="s">
        <v>22</v>
      </c>
      <c r="D13" s="37">
        <v>13310028979</v>
      </c>
      <c r="E13" s="37"/>
      <c r="F13" s="37">
        <v>22262142417</v>
      </c>
      <c r="G13" s="67">
        <v>7276487237</v>
      </c>
      <c r="H13" s="68">
        <v>14985655180</v>
      </c>
    </row>
    <row r="14" spans="1:8" s="8" customFormat="1" ht="16.5">
      <c r="A14" s="31" t="s">
        <v>137</v>
      </c>
      <c r="B14" s="65">
        <v>22</v>
      </c>
      <c r="C14" s="65" t="s">
        <v>23</v>
      </c>
      <c r="D14" s="37">
        <v>11840864422</v>
      </c>
      <c r="E14" s="37"/>
      <c r="F14" s="37">
        <v>26769974811</v>
      </c>
      <c r="G14" s="67">
        <v>22018432119</v>
      </c>
      <c r="H14" s="68">
        <v>4751542692</v>
      </c>
    </row>
    <row r="15" spans="1:8" s="8" customFormat="1" ht="16.5">
      <c r="A15" s="31" t="s">
        <v>138</v>
      </c>
      <c r="B15" s="65">
        <v>23</v>
      </c>
      <c r="C15" s="65" t="s">
        <v>7</v>
      </c>
      <c r="D15" s="37">
        <v>9921832512</v>
      </c>
      <c r="E15" s="37"/>
      <c r="F15" s="37">
        <v>18623534392</v>
      </c>
      <c r="G15" s="67">
        <v>16239533520</v>
      </c>
      <c r="H15" s="68">
        <v>2384000872</v>
      </c>
    </row>
    <row r="16" spans="1:8" s="8" customFormat="1" ht="16.5">
      <c r="A16" s="31" t="s">
        <v>139</v>
      </c>
      <c r="B16" s="65">
        <v>24</v>
      </c>
      <c r="C16" s="65" t="s">
        <v>7</v>
      </c>
      <c r="D16" s="37">
        <v>65559404</v>
      </c>
      <c r="E16" s="37"/>
      <c r="F16" s="37">
        <v>414910768</v>
      </c>
      <c r="G16" s="67">
        <v>119948164</v>
      </c>
      <c r="H16" s="68">
        <v>294962604</v>
      </c>
    </row>
    <row r="17" spans="1:8" s="8" customFormat="1" ht="16.5">
      <c r="A17" s="31" t="s">
        <v>140</v>
      </c>
      <c r="B17" s="65">
        <v>25</v>
      </c>
      <c r="C17" s="65" t="s">
        <v>7</v>
      </c>
      <c r="D17" s="37">
        <v>4759245548</v>
      </c>
      <c r="E17" s="37"/>
      <c r="F17" s="37">
        <v>16217992991</v>
      </c>
      <c r="G17" s="67">
        <v>19372145794</v>
      </c>
      <c r="H17" s="68">
        <v>-3154152803</v>
      </c>
    </row>
    <row r="18" spans="1:8" s="8" customFormat="1" ht="16.5">
      <c r="A18" s="28" t="s">
        <v>141</v>
      </c>
      <c r="B18" s="65">
        <v>30</v>
      </c>
      <c r="C18" s="65" t="s">
        <v>7</v>
      </c>
      <c r="D18" s="38">
        <f>D12+D13-D14-D16-D17</f>
        <v>1312921770</v>
      </c>
      <c r="E18" s="38">
        <f>E12+E13-E14-E16-E17</f>
        <v>0</v>
      </c>
      <c r="F18" s="38">
        <f>F12+F13-F14-F16-F17</f>
        <v>31070736878</v>
      </c>
      <c r="G18" s="38">
        <f>G12+G13-G14-G16-G17</f>
        <v>38357070410</v>
      </c>
      <c r="H18" s="69">
        <v>-7286333532</v>
      </c>
    </row>
    <row r="19" spans="1:8" s="8" customFormat="1" ht="16.5">
      <c r="A19" s="31" t="s">
        <v>142</v>
      </c>
      <c r="B19" s="65">
        <v>31</v>
      </c>
      <c r="C19" s="65" t="s">
        <v>7</v>
      </c>
      <c r="D19" s="37">
        <v>33747215131</v>
      </c>
      <c r="E19" s="37"/>
      <c r="F19" s="37">
        <v>55793718424</v>
      </c>
      <c r="G19" s="67">
        <v>51154284813</v>
      </c>
      <c r="H19" s="68">
        <v>4639433611</v>
      </c>
    </row>
    <row r="20" spans="1:8" s="8" customFormat="1" ht="16.5">
      <c r="A20" s="31" t="s">
        <v>143</v>
      </c>
      <c r="B20" s="65">
        <v>32</v>
      </c>
      <c r="C20" s="65" t="s">
        <v>7</v>
      </c>
      <c r="D20" s="37">
        <v>13644263201</v>
      </c>
      <c r="E20" s="37"/>
      <c r="F20" s="37">
        <v>23524032086</v>
      </c>
      <c r="G20" s="67">
        <v>36855404032</v>
      </c>
      <c r="H20" s="68">
        <v>-13331371946</v>
      </c>
    </row>
    <row r="21" spans="1:8" s="8" customFormat="1" ht="16.5">
      <c r="A21" s="31" t="s">
        <v>144</v>
      </c>
      <c r="B21" s="65">
        <v>40</v>
      </c>
      <c r="C21" s="65" t="s">
        <v>7</v>
      </c>
      <c r="D21" s="37">
        <f>D19-D20</f>
        <v>20102951930</v>
      </c>
      <c r="E21" s="37">
        <f>E19-E20</f>
        <v>0</v>
      </c>
      <c r="F21" s="37">
        <f>F19-F20</f>
        <v>32269686338</v>
      </c>
      <c r="G21" s="37">
        <f>G19-G20</f>
        <v>14298880781</v>
      </c>
      <c r="H21" s="68">
        <v>17970805557</v>
      </c>
    </row>
    <row r="22" spans="1:8" s="8" customFormat="1" ht="16.5">
      <c r="A22" s="28" t="s">
        <v>145</v>
      </c>
      <c r="B22" s="65">
        <v>50</v>
      </c>
      <c r="C22" s="65" t="s">
        <v>7</v>
      </c>
      <c r="D22" s="38">
        <v>21415873700</v>
      </c>
      <c r="E22" s="70"/>
      <c r="F22" s="38">
        <v>63340423216</v>
      </c>
      <c r="G22" s="70">
        <v>52655951191</v>
      </c>
      <c r="H22" s="69">
        <v>10684472025</v>
      </c>
    </row>
    <row r="23" spans="1:8" s="8" customFormat="1" ht="16.5">
      <c r="A23" s="31" t="s">
        <v>146</v>
      </c>
      <c r="B23" s="65">
        <v>51</v>
      </c>
      <c r="C23" s="65" t="s">
        <v>24</v>
      </c>
      <c r="D23" s="37">
        <v>1415691342</v>
      </c>
      <c r="E23" s="67"/>
      <c r="F23" s="37">
        <v>1415691342</v>
      </c>
      <c r="G23" s="67">
        <v>3729023662</v>
      </c>
      <c r="H23" s="68">
        <v>-2313332320</v>
      </c>
    </row>
    <row r="24" spans="1:8" s="8" customFormat="1" ht="16.5">
      <c r="A24" s="71" t="s">
        <v>147</v>
      </c>
      <c r="B24" s="72">
        <v>52</v>
      </c>
      <c r="C24" s="72" t="s">
        <v>24</v>
      </c>
      <c r="D24" s="73">
        <v>0</v>
      </c>
      <c r="E24" s="74"/>
      <c r="F24" s="73">
        <v>0</v>
      </c>
      <c r="G24" s="67">
        <v>0</v>
      </c>
      <c r="H24" s="68">
        <v>0</v>
      </c>
    </row>
    <row r="25" spans="1:8" s="8" customFormat="1" ht="16.5">
      <c r="A25" s="75" t="s">
        <v>148</v>
      </c>
      <c r="B25" s="76">
        <v>60</v>
      </c>
      <c r="C25" s="76"/>
      <c r="D25" s="77">
        <f>D22-D23</f>
        <v>20000182358</v>
      </c>
      <c r="E25" s="77">
        <f>E22-E23</f>
        <v>0</v>
      </c>
      <c r="F25" s="77">
        <f>F22-F23</f>
        <v>61924731874</v>
      </c>
      <c r="G25" s="77">
        <f>G22-G23</f>
        <v>48926927529</v>
      </c>
      <c r="H25" s="78">
        <v>12997804345</v>
      </c>
    </row>
    <row r="26" spans="1:8" s="8" customFormat="1" ht="17.25" thickBot="1">
      <c r="A26" s="79" t="s">
        <v>149</v>
      </c>
      <c r="B26" s="80">
        <v>70</v>
      </c>
      <c r="C26" s="80"/>
      <c r="D26" s="81"/>
      <c r="E26" s="81"/>
      <c r="F26" s="82"/>
      <c r="G26" s="81"/>
      <c r="H26" s="83">
        <v>0</v>
      </c>
    </row>
    <row r="27" spans="3:5" s="8" customFormat="1" ht="17.25" thickTop="1">
      <c r="C27" s="98"/>
      <c r="E27" s="19"/>
    </row>
    <row r="28" spans="1:5" s="85" customFormat="1" ht="16.5">
      <c r="A28" s="84" t="s">
        <v>150</v>
      </c>
      <c r="C28" s="101"/>
      <c r="E28" s="86"/>
    </row>
    <row r="29" spans="3:5" s="87" customFormat="1" ht="15">
      <c r="C29" s="102"/>
      <c r="E29" s="88"/>
    </row>
    <row r="30" spans="3:5" s="87" customFormat="1" ht="15">
      <c r="C30" s="102"/>
      <c r="E30" s="88"/>
    </row>
    <row r="31" spans="3:7" s="89" customFormat="1" ht="15.75">
      <c r="C31" s="103"/>
      <c r="E31" s="90" t="s">
        <v>31</v>
      </c>
      <c r="F31" s="90"/>
      <c r="G31" s="90"/>
    </row>
    <row r="32" spans="1:7" s="85" customFormat="1" ht="16.5">
      <c r="A32" s="91" t="s">
        <v>26</v>
      </c>
      <c r="B32" s="92" t="s">
        <v>25</v>
      </c>
      <c r="C32" s="92"/>
      <c r="D32" s="92"/>
      <c r="E32" s="93" t="s">
        <v>5</v>
      </c>
      <c r="F32" s="93"/>
      <c r="G32" s="93"/>
    </row>
    <row r="33" spans="3:5" s="8" customFormat="1" ht="16.5">
      <c r="C33" s="98"/>
      <c r="E33" s="19"/>
    </row>
    <row r="37" spans="1:7" ht="16.5">
      <c r="A37" s="53" t="s">
        <v>35</v>
      </c>
      <c r="B37" s="94" t="s">
        <v>34</v>
      </c>
      <c r="C37" s="94"/>
      <c r="D37" s="94"/>
      <c r="E37" s="95"/>
      <c r="F37" s="94" t="s">
        <v>29</v>
      </c>
      <c r="G37" s="94"/>
    </row>
    <row r="40" ht="16.5">
      <c r="F40" s="96"/>
    </row>
    <row r="41" ht="16.5">
      <c r="F41" s="96"/>
    </row>
    <row r="42" ht="16.5">
      <c r="F42" s="96"/>
    </row>
  </sheetData>
  <sheetProtection/>
  <mergeCells count="13">
    <mergeCell ref="A3:G3"/>
    <mergeCell ref="A4:G4"/>
    <mergeCell ref="F6:G6"/>
    <mergeCell ref="B37:D37"/>
    <mergeCell ref="H6:H7"/>
    <mergeCell ref="F37:G37"/>
    <mergeCell ref="A6:A7"/>
    <mergeCell ref="B6:B7"/>
    <mergeCell ref="C6:C7"/>
    <mergeCell ref="D6:E6"/>
    <mergeCell ref="E32:G32"/>
    <mergeCell ref="B32:D32"/>
    <mergeCell ref="E31:G31"/>
  </mergeCells>
  <printOptions/>
  <pageMargins left="0.57" right="0.25" top="0.49" bottom="0.42" header="0.17" footer="0.42"/>
  <pageSetup horizontalDpi="600" verticalDpi="600" orientation="portrait" r:id="rId1"/>
  <headerFooter alignWithMargins="0">
    <oddFooter>&amp;R&amp;".VnTime,Italic"&amp;11- Trang 3 -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78"/>
  <sheetViews>
    <sheetView tabSelected="1" zoomScalePageLayoutView="0" workbookViewId="0" topLeftCell="A1">
      <selection activeCell="D39" sqref="D39:E39"/>
    </sheetView>
  </sheetViews>
  <sheetFormatPr defaultColWidth="8.72265625" defaultRowHeight="16.5"/>
  <cols>
    <col min="1" max="1" width="59.453125" style="4" bestFit="1" customWidth="1"/>
    <col min="2" max="2" width="4.6328125" style="4" bestFit="1" customWidth="1"/>
    <col min="3" max="3" width="5.453125" style="4" bestFit="1" customWidth="1"/>
    <col min="4" max="5" width="17.453125" style="4" customWidth="1"/>
    <col min="6" max="6" width="5.8125" style="107" customWidth="1"/>
    <col min="7" max="36" width="8.90625" style="107" customWidth="1"/>
    <col min="37" max="16384" width="8.90625" style="4" customWidth="1"/>
  </cols>
  <sheetData>
    <row r="1" ht="16.5">
      <c r="A1" s="1" t="s">
        <v>42</v>
      </c>
    </row>
    <row r="3" spans="1:5" ht="20.25" customHeight="1">
      <c r="A3" s="108" t="s">
        <v>151</v>
      </c>
      <c r="B3" s="108"/>
      <c r="C3" s="108"/>
      <c r="D3" s="108"/>
      <c r="E3" s="108"/>
    </row>
    <row r="4" spans="1:5" ht="16.5">
      <c r="A4" s="92" t="s">
        <v>152</v>
      </c>
      <c r="B4" s="92"/>
      <c r="C4" s="92"/>
      <c r="D4" s="92"/>
      <c r="E4" s="92"/>
    </row>
    <row r="5" spans="1:5" ht="16.5">
      <c r="A5" s="105"/>
      <c r="B5" s="105"/>
      <c r="C5" s="105"/>
      <c r="D5" s="105"/>
      <c r="E5" s="105"/>
    </row>
    <row r="6" spans="1:36" s="8" customFormat="1" ht="24" customHeight="1">
      <c r="A6" s="106" t="s">
        <v>130</v>
      </c>
      <c r="B6" s="106" t="s">
        <v>46</v>
      </c>
      <c r="C6" s="106" t="s">
        <v>47</v>
      </c>
      <c r="D6" s="109" t="s">
        <v>153</v>
      </c>
      <c r="E6" s="110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</row>
    <row r="7" spans="1:5" ht="16.5">
      <c r="A7" s="106"/>
      <c r="B7" s="106"/>
      <c r="C7" s="106"/>
      <c r="D7" s="112">
        <v>2007</v>
      </c>
      <c r="E7" s="112">
        <v>2006</v>
      </c>
    </row>
    <row r="8" spans="1:5" ht="16.5">
      <c r="A8" s="25" t="s">
        <v>154</v>
      </c>
      <c r="B8" s="113" t="s">
        <v>27</v>
      </c>
      <c r="C8" s="113" t="s">
        <v>7</v>
      </c>
      <c r="D8" s="114"/>
      <c r="E8" s="114">
        <v>0</v>
      </c>
    </row>
    <row r="9" spans="1:5" ht="16.5">
      <c r="A9" s="31" t="s">
        <v>155</v>
      </c>
      <c r="B9" s="65">
        <v>1</v>
      </c>
      <c r="C9" s="65"/>
      <c r="D9" s="115">
        <v>365544453552</v>
      </c>
      <c r="E9" s="115">
        <v>417427137763</v>
      </c>
    </row>
    <row r="10" spans="1:5" ht="16.5">
      <c r="A10" s="31" t="s">
        <v>156</v>
      </c>
      <c r="B10" s="65">
        <v>2</v>
      </c>
      <c r="C10" s="65"/>
      <c r="D10" s="115">
        <v>-436122537293</v>
      </c>
      <c r="E10" s="115">
        <v>-282936001602</v>
      </c>
    </row>
    <row r="11" spans="1:5" ht="16.5">
      <c r="A11" s="31" t="s">
        <v>157</v>
      </c>
      <c r="B11" s="65">
        <v>3</v>
      </c>
      <c r="C11" s="65"/>
      <c r="D11" s="115">
        <v>-4404280218</v>
      </c>
      <c r="E11" s="115">
        <v>-5200049020</v>
      </c>
    </row>
    <row r="12" spans="1:5" ht="16.5">
      <c r="A12" s="31" t="s">
        <v>158</v>
      </c>
      <c r="B12" s="65">
        <v>4</v>
      </c>
      <c r="C12" s="65"/>
      <c r="D12" s="115">
        <v>-18623534392</v>
      </c>
      <c r="E12" s="115">
        <v>-33529485990</v>
      </c>
    </row>
    <row r="13" spans="1:5" ht="13.5" customHeight="1">
      <c r="A13" s="31" t="s">
        <v>159</v>
      </c>
      <c r="B13" s="65">
        <v>5</v>
      </c>
      <c r="C13" s="65"/>
      <c r="D13" s="115">
        <v>0</v>
      </c>
      <c r="E13" s="115">
        <v>-12873285208</v>
      </c>
    </row>
    <row r="14" spans="1:5" ht="16.5">
      <c r="A14" s="31" t="s">
        <v>160</v>
      </c>
      <c r="B14" s="65">
        <v>6</v>
      </c>
      <c r="C14" s="65"/>
      <c r="D14" s="115">
        <v>190778379501</v>
      </c>
      <c r="E14" s="115">
        <v>24630080437</v>
      </c>
    </row>
    <row r="15" spans="1:5" ht="16.5">
      <c r="A15" s="31" t="s">
        <v>161</v>
      </c>
      <c r="B15" s="65">
        <v>7</v>
      </c>
      <c r="C15" s="65"/>
      <c r="D15" s="115">
        <v>-163149674320</v>
      </c>
      <c r="E15" s="115">
        <v>-91098572256</v>
      </c>
    </row>
    <row r="16" spans="1:5" ht="16.5">
      <c r="A16" s="28" t="s">
        <v>162</v>
      </c>
      <c r="B16" s="116">
        <v>20</v>
      </c>
      <c r="C16" s="116"/>
      <c r="D16" s="117">
        <f>SUM(D9:D15)</f>
        <v>-65977193170</v>
      </c>
      <c r="E16" s="117">
        <f>SUM(E9:E15)</f>
        <v>16419824124</v>
      </c>
    </row>
    <row r="17" spans="1:5" ht="16.5">
      <c r="A17" s="28" t="s">
        <v>163</v>
      </c>
      <c r="B17" s="116" t="s">
        <v>27</v>
      </c>
      <c r="C17" s="116"/>
      <c r="D17" s="117">
        <v>0</v>
      </c>
      <c r="E17" s="117"/>
    </row>
    <row r="18" spans="1:5" ht="18.75" customHeight="1">
      <c r="A18" s="31" t="s">
        <v>164</v>
      </c>
      <c r="B18" s="65">
        <v>21</v>
      </c>
      <c r="C18" s="66"/>
      <c r="D18" s="115">
        <v>-664025655983</v>
      </c>
      <c r="E18" s="115">
        <v>-221707490000</v>
      </c>
    </row>
    <row r="19" spans="1:5" ht="16.5">
      <c r="A19" s="31" t="s">
        <v>165</v>
      </c>
      <c r="B19" s="65">
        <v>22</v>
      </c>
      <c r="C19" s="65"/>
      <c r="D19" s="115">
        <v>490181818</v>
      </c>
      <c r="E19" s="115"/>
    </row>
    <row r="20" spans="1:5" ht="16.5">
      <c r="A20" s="31" t="s">
        <v>166</v>
      </c>
      <c r="B20" s="65">
        <v>23</v>
      </c>
      <c r="C20" s="65"/>
      <c r="D20" s="115">
        <v>0</v>
      </c>
      <c r="E20" s="115"/>
    </row>
    <row r="21" spans="1:5" ht="16.5">
      <c r="A21" s="31" t="s">
        <v>167</v>
      </c>
      <c r="B21" s="65">
        <v>24</v>
      </c>
      <c r="C21" s="65"/>
      <c r="D21" s="115">
        <v>800000000</v>
      </c>
      <c r="E21" s="115"/>
    </row>
    <row r="22" spans="1:5" ht="16.5">
      <c r="A22" s="31" t="s">
        <v>168</v>
      </c>
      <c r="B22" s="65">
        <v>25</v>
      </c>
      <c r="C22" s="65"/>
      <c r="D22" s="115">
        <v>-227916146118</v>
      </c>
      <c r="E22" s="115">
        <v>-32371497251</v>
      </c>
    </row>
    <row r="23" spans="1:5" ht="16.5">
      <c r="A23" s="31" t="s">
        <v>169</v>
      </c>
      <c r="B23" s="65">
        <v>26</v>
      </c>
      <c r="C23" s="65"/>
      <c r="D23" s="115">
        <v>0</v>
      </c>
      <c r="E23" s="115"/>
    </row>
    <row r="24" spans="1:5" ht="16.5">
      <c r="A24" s="31" t="s">
        <v>170</v>
      </c>
      <c r="B24" s="65">
        <v>27</v>
      </c>
      <c r="C24" s="65"/>
      <c r="D24" s="115">
        <v>1728402172</v>
      </c>
      <c r="E24" s="115">
        <v>7276493184</v>
      </c>
    </row>
    <row r="25" spans="1:5" ht="16.5">
      <c r="A25" s="28" t="s">
        <v>183</v>
      </c>
      <c r="B25" s="116">
        <v>30</v>
      </c>
      <c r="C25" s="116"/>
      <c r="D25" s="118">
        <f>SUM(D18:D24)</f>
        <v>-888923218111</v>
      </c>
      <c r="E25" s="118">
        <f>SUM(E18:E24)</f>
        <v>-246802494067</v>
      </c>
    </row>
    <row r="26" spans="1:5" ht="16.5">
      <c r="A26" s="28" t="s">
        <v>171</v>
      </c>
      <c r="B26" s="116" t="s">
        <v>27</v>
      </c>
      <c r="C26" s="116"/>
      <c r="D26" s="118">
        <v>0</v>
      </c>
      <c r="E26" s="118">
        <v>0</v>
      </c>
    </row>
    <row r="27" spans="1:5" ht="17.25" customHeight="1">
      <c r="A27" s="31" t="s">
        <v>172</v>
      </c>
      <c r="B27" s="65">
        <v>31</v>
      </c>
      <c r="C27" s="65"/>
      <c r="D27" s="115">
        <v>151051040000</v>
      </c>
      <c r="E27" s="115">
        <v>0</v>
      </c>
    </row>
    <row r="28" spans="1:5" ht="16.5">
      <c r="A28" s="31" t="s">
        <v>173</v>
      </c>
      <c r="B28" s="65">
        <v>32</v>
      </c>
      <c r="C28" s="65"/>
      <c r="D28" s="115">
        <v>-17943040000</v>
      </c>
      <c r="E28" s="115">
        <v>0</v>
      </c>
    </row>
    <row r="29" spans="1:5" ht="14.25" customHeight="1">
      <c r="A29" s="31" t="s">
        <v>174</v>
      </c>
      <c r="B29" s="65">
        <v>33</v>
      </c>
      <c r="C29" s="65"/>
      <c r="D29" s="115">
        <v>1247583115340</v>
      </c>
      <c r="E29" s="115">
        <v>502716285254</v>
      </c>
    </row>
    <row r="30" spans="1:5" ht="16.5">
      <c r="A30" s="31" t="s">
        <v>175</v>
      </c>
      <c r="B30" s="65">
        <v>34</v>
      </c>
      <c r="C30" s="65"/>
      <c r="D30" s="115">
        <v>-400995726657</v>
      </c>
      <c r="E30" s="115">
        <v>-369958585687</v>
      </c>
    </row>
    <row r="31" spans="1:5" ht="15.75" customHeight="1">
      <c r="A31" s="31" t="s">
        <v>176</v>
      </c>
      <c r="B31" s="65">
        <v>35</v>
      </c>
      <c r="C31" s="65"/>
      <c r="D31" s="115">
        <v>0</v>
      </c>
      <c r="E31" s="115">
        <v>0</v>
      </c>
    </row>
    <row r="32" spans="1:5" ht="16.5">
      <c r="A32" s="31" t="s">
        <v>177</v>
      </c>
      <c r="B32" s="65">
        <v>36</v>
      </c>
      <c r="C32" s="65"/>
      <c r="D32" s="115">
        <v>-9610816898</v>
      </c>
      <c r="E32" s="115">
        <v>0</v>
      </c>
    </row>
    <row r="33" spans="1:5" ht="16.5">
      <c r="A33" s="28" t="s">
        <v>178</v>
      </c>
      <c r="B33" s="116">
        <v>40</v>
      </c>
      <c r="C33" s="116"/>
      <c r="D33" s="118">
        <f>SUM(D27:D32)</f>
        <v>970084571785</v>
      </c>
      <c r="E33" s="118">
        <f>SUM(E27:E32)</f>
        <v>132757699567</v>
      </c>
    </row>
    <row r="34" spans="1:5" ht="16.5">
      <c r="A34" s="28" t="s">
        <v>179</v>
      </c>
      <c r="B34" s="116">
        <v>50</v>
      </c>
      <c r="C34" s="116"/>
      <c r="D34" s="118">
        <f>D33+D25+D16</f>
        <v>15184160504</v>
      </c>
      <c r="E34" s="118">
        <f>E33+E25+E16</f>
        <v>-97624970376</v>
      </c>
    </row>
    <row r="35" spans="1:5" ht="16.5">
      <c r="A35" s="28" t="s">
        <v>180</v>
      </c>
      <c r="B35" s="116">
        <v>60</v>
      </c>
      <c r="C35" s="116"/>
      <c r="D35" s="118">
        <v>28450997606</v>
      </c>
      <c r="E35" s="118">
        <v>126277078603</v>
      </c>
    </row>
    <row r="36" spans="1:5" ht="16.5">
      <c r="A36" s="119" t="s">
        <v>181</v>
      </c>
      <c r="B36" s="120">
        <v>61</v>
      </c>
      <c r="C36" s="120"/>
      <c r="D36" s="121">
        <v>-22177721</v>
      </c>
      <c r="E36" s="121">
        <v>-201110621</v>
      </c>
    </row>
    <row r="37" spans="1:5" ht="16.5">
      <c r="A37" s="122" t="s">
        <v>182</v>
      </c>
      <c r="B37" s="123">
        <v>70</v>
      </c>
      <c r="C37" s="123" t="s">
        <v>28</v>
      </c>
      <c r="D37" s="124">
        <f>D34+D35+D36</f>
        <v>43612980389</v>
      </c>
      <c r="E37" s="124">
        <f>E34+E35+E36</f>
        <v>28450997606</v>
      </c>
    </row>
    <row r="38" spans="1:5" ht="16.5">
      <c r="A38" s="17"/>
      <c r="B38" s="125"/>
      <c r="C38" s="126"/>
      <c r="D38" s="127"/>
      <c r="E38" s="127"/>
    </row>
    <row r="39" spans="4:5" ht="16.5">
      <c r="D39" s="94" t="s">
        <v>36</v>
      </c>
      <c r="E39" s="94"/>
    </row>
    <row r="40" spans="1:5" ht="16.5">
      <c r="A40" s="128" t="s">
        <v>1</v>
      </c>
      <c r="B40" s="128"/>
      <c r="C40" s="128"/>
      <c r="D40" s="129" t="s">
        <v>4</v>
      </c>
      <c r="E40" s="129"/>
    </row>
    <row r="44" spans="1:5" ht="16.5">
      <c r="A44" s="130" t="s">
        <v>0</v>
      </c>
      <c r="B44" s="130"/>
      <c r="C44" s="130"/>
      <c r="D44" s="94" t="s">
        <v>29</v>
      </c>
      <c r="E44" s="94"/>
    </row>
    <row r="45" ht="16.5">
      <c r="D45" s="96"/>
    </row>
    <row r="46" ht="16.5">
      <c r="D46" s="96"/>
    </row>
    <row r="47" ht="16.5">
      <c r="D47" s="96"/>
    </row>
    <row r="48" ht="16.5">
      <c r="D48" s="96"/>
    </row>
    <row r="49" ht="16.5">
      <c r="D49" s="96"/>
    </row>
    <row r="50" ht="16.5">
      <c r="D50" s="96"/>
    </row>
    <row r="51" ht="16.5">
      <c r="D51" s="96"/>
    </row>
    <row r="52" ht="16.5">
      <c r="D52" s="96"/>
    </row>
    <row r="53" ht="16.5">
      <c r="D53" s="96"/>
    </row>
    <row r="54" ht="16.5">
      <c r="D54" s="96"/>
    </row>
    <row r="55" ht="16.5">
      <c r="D55" s="96"/>
    </row>
    <row r="56" ht="16.5">
      <c r="D56" s="96"/>
    </row>
    <row r="57" ht="16.5">
      <c r="D57" s="96"/>
    </row>
    <row r="58" ht="16.5">
      <c r="D58" s="96"/>
    </row>
    <row r="59" ht="16.5">
      <c r="D59" s="96"/>
    </row>
    <row r="60" spans="4:5" ht="16.5">
      <c r="D60" s="96"/>
      <c r="E60" s="96"/>
    </row>
    <row r="61" spans="4:5" ht="16.5">
      <c r="D61" s="96"/>
      <c r="E61" s="96"/>
    </row>
    <row r="62" spans="4:5" ht="16.5">
      <c r="D62" s="96"/>
      <c r="E62" s="96"/>
    </row>
    <row r="63" spans="4:5" ht="16.5">
      <c r="D63" s="96"/>
      <c r="E63" s="96"/>
    </row>
    <row r="64" spans="4:5" ht="16.5">
      <c r="D64" s="96"/>
      <c r="E64" s="96"/>
    </row>
    <row r="65" spans="4:5" ht="16.5">
      <c r="D65" s="96"/>
      <c r="E65" s="96"/>
    </row>
    <row r="66" spans="4:5" ht="16.5">
      <c r="D66" s="96"/>
      <c r="E66" s="96"/>
    </row>
    <row r="67" spans="4:5" ht="16.5">
      <c r="D67" s="96"/>
      <c r="E67" s="96"/>
    </row>
    <row r="68" spans="4:5" ht="16.5">
      <c r="D68" s="96"/>
      <c r="E68" s="96"/>
    </row>
    <row r="69" spans="4:5" ht="16.5">
      <c r="D69" s="96"/>
      <c r="E69" s="96"/>
    </row>
    <row r="70" spans="4:5" ht="16.5">
      <c r="D70" s="96"/>
      <c r="E70" s="96"/>
    </row>
    <row r="71" spans="4:5" ht="16.5">
      <c r="D71" s="96"/>
      <c r="E71" s="96"/>
    </row>
    <row r="72" spans="4:5" ht="16.5">
      <c r="D72" s="96"/>
      <c r="E72" s="96"/>
    </row>
    <row r="73" spans="4:5" ht="16.5">
      <c r="D73" s="96"/>
      <c r="E73" s="96"/>
    </row>
    <row r="74" spans="4:5" ht="16.5">
      <c r="D74" s="131"/>
      <c r="E74" s="96"/>
    </row>
    <row r="75" ht="16.5">
      <c r="E75" s="96"/>
    </row>
    <row r="76" ht="16.5">
      <c r="E76" s="96"/>
    </row>
    <row r="77" ht="16.5">
      <c r="E77" s="96"/>
    </row>
    <row r="78" ht="16.5">
      <c r="E78" s="96"/>
    </row>
  </sheetData>
  <sheetProtection/>
  <mergeCells count="10">
    <mergeCell ref="A3:E3"/>
    <mergeCell ref="A4:E4"/>
    <mergeCell ref="D6:E6"/>
    <mergeCell ref="D39:E39"/>
    <mergeCell ref="D44:E44"/>
    <mergeCell ref="A40:C40"/>
    <mergeCell ref="D40:E40"/>
    <mergeCell ref="A6:A7"/>
    <mergeCell ref="B6:B7"/>
    <mergeCell ref="C6:C7"/>
  </mergeCells>
  <printOptions/>
  <pageMargins left="0.83" right="0.25" top="0.23" bottom="0.25" header="0.17" footer="0.2"/>
  <pageSetup horizontalDpi="600" verticalDpi="600" orientation="portrait" r:id="rId1"/>
  <headerFooter alignWithMargins="0">
    <oddFooter>&amp;R&amp;".VnTime,Italic"&amp;11- Trang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 - VNECO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Administrator</cp:lastModifiedBy>
  <cp:lastPrinted>2008-03-03T02:55:25Z</cp:lastPrinted>
  <dcterms:created xsi:type="dcterms:W3CDTF">2007-10-24T08:39:00Z</dcterms:created>
  <dcterms:modified xsi:type="dcterms:W3CDTF">2008-04-11T10:30:55Z</dcterms:modified>
  <cp:category/>
  <cp:version/>
  <cp:contentType/>
  <cp:contentStatus/>
</cp:coreProperties>
</file>